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65"/>
  </bookViews>
  <sheets>
    <sheet name="Planilha Proposta" sheetId="1" r:id="rId1"/>
  </sheets>
  <externalReferences>
    <externalReference r:id="rId2"/>
    <externalReference r:id="rId3"/>
  </externalReferences>
  <definedNames>
    <definedName name="_xlnm._FilterDatabase" localSheetId="0" hidden="1">'Planilha Proposta'!$A$9:$L$101</definedName>
    <definedName name="COMPOSIÇÕES">[1]ORCAMENTO!$B$6:$H$349</definedName>
    <definedName name="JR_PAGE_ANCHOR_1_1">#REF!</definedName>
  </definedNames>
  <calcPr calcId="144525"/>
</workbook>
</file>

<file path=xl/sharedStrings.xml><?xml version="1.0" encoding="utf-8"?>
<sst xmlns="http://schemas.openxmlformats.org/spreadsheetml/2006/main" count="216" uniqueCount="49">
  <si>
    <t>UNIVERSIDADE FEDERAL DO SUL DA BAHIA</t>
  </si>
  <si>
    <t>DADOS DO LICITANTE</t>
  </si>
  <si>
    <t>CNPJ:</t>
  </si>
  <si>
    <t>18.560.547/001-07</t>
  </si>
  <si>
    <t>DATABASE:</t>
  </si>
  <si>
    <r>
      <rPr>
        <sz val="12"/>
        <rFont val="Arial"/>
        <charset val="134"/>
      </rPr>
      <t xml:space="preserve">1 - O licitante deverá preencher </t>
    </r>
    <r>
      <rPr>
        <b/>
        <sz val="12"/>
        <rFont val="Arial"/>
        <charset val="134"/>
      </rPr>
      <t>SOMENTE</t>
    </r>
    <r>
      <rPr>
        <sz val="12"/>
        <rFont val="Arial"/>
        <charset val="134"/>
      </rPr>
      <t xml:space="preserve"> as células em </t>
    </r>
    <r>
      <rPr>
        <b/>
        <sz val="12"/>
        <rFont val="Arial"/>
        <charset val="134"/>
      </rPr>
      <t>AMARELO</t>
    </r>
    <r>
      <rPr>
        <sz val="12"/>
        <rFont val="Arial"/>
        <charset val="134"/>
      </rPr>
      <t xml:space="preserve"> com seu respectivo BDI e percentual de Desconto Linear. A planilha será preenchida automaticamente a partir do preenchimento dessas 02 células.</t>
    </r>
  </si>
  <si>
    <t>OBRA:</t>
  </si>
  <si>
    <t>LICITAÇÃO DE PROJETOS UFSB</t>
  </si>
  <si>
    <t>BDI:</t>
  </si>
  <si>
    <t>LOCAL</t>
  </si>
  <si>
    <t>Rua Itabuna, s/n, Rod. Ilhéus – Vitória da Conquista, km 39, BR 415, Ferradas, Itabuna-BA, CEP 45613-204 Fone: (73) 3211-8749</t>
  </si>
  <si>
    <t>ENCARGOS SOCIAIS:</t>
  </si>
  <si>
    <t>87,52%(HORA)   49,36%(MÊS)</t>
  </si>
  <si>
    <t>2 - O desconto a ser publicado pelo licitante encontra-se na célula em azul "Desconto Final"</t>
  </si>
  <si>
    <t>DATA:</t>
  </si>
  <si>
    <t>DESCONTO LINEAR</t>
  </si>
  <si>
    <t>DESCONTO FINAL</t>
  </si>
  <si>
    <t>PLANILHA ORÇAMENTÁRIA</t>
  </si>
  <si>
    <t>ANEXO IV - PROPOSTA LICITANTE</t>
  </si>
  <si>
    <t>Nº</t>
  </si>
  <si>
    <r>
      <rPr>
        <b/>
        <sz val="10"/>
        <rFont val="Arial"/>
        <charset val="134"/>
      </rPr>
      <t>ITEM</t>
    </r>
  </si>
  <si>
    <r>
      <rPr>
        <b/>
        <sz val="10"/>
        <rFont val="Arial"/>
        <charset val="134"/>
      </rPr>
      <t>DESCRIÇÃO</t>
    </r>
  </si>
  <si>
    <r>
      <rPr>
        <b/>
        <sz val="10"/>
        <rFont val="Arial"/>
        <charset val="134"/>
      </rPr>
      <t>FONTE</t>
    </r>
  </si>
  <si>
    <r>
      <rPr>
        <b/>
        <sz val="10"/>
        <rFont val="Arial"/>
        <charset val="134"/>
      </rPr>
      <t>UND</t>
    </r>
  </si>
  <si>
    <t>PREÇO UNITÁRIOS/ BDI</t>
  </si>
  <si>
    <t>PREÇO UNITÁRIO C/ BDI</t>
  </si>
  <si>
    <t>PREÇO FINAL COM DESCONTO</t>
  </si>
  <si>
    <t>PREÇO FINAL COM BDI E DESCONTO</t>
  </si>
  <si>
    <t>PROJETOS DE EDIFÍCIOS EM BIM</t>
  </si>
  <si>
    <t>CAU/IAB</t>
  </si>
  <si>
    <t>M2</t>
  </si>
  <si>
    <t>PROJETOS DE EDIFÍCIOS EM CAD</t>
  </si>
  <si>
    <t>TABELA SIN / RN</t>
  </si>
  <si>
    <t>IOPES</t>
  </si>
  <si>
    <t>SBC</t>
  </si>
  <si>
    <t>EMOP</t>
  </si>
  <si>
    <t>TABELA SENGE</t>
  </si>
  <si>
    <t>SCO</t>
  </si>
  <si>
    <t>ORSE</t>
  </si>
  <si>
    <t>INFRAESTRUTURA E ÁREAS EXTERNAS</t>
  </si>
  <si>
    <t>KM</t>
  </si>
  <si>
    <t>PRÓPRIA</t>
  </si>
  <si>
    <t>UN</t>
  </si>
  <si>
    <t>CADASTROS, CONSULTORIA E DOCUMENTAÇÃO</t>
  </si>
  <si>
    <t>EMBASA</t>
  </si>
  <si>
    <t>M</t>
  </si>
  <si>
    <t>SINAPI</t>
  </si>
  <si>
    <t>H</t>
  </si>
  <si>
    <t>UND</t>
  </si>
</sst>
</file>

<file path=xl/styles.xml><?xml version="1.0" encoding="utf-8"?>
<styleSheet xmlns="http://schemas.openxmlformats.org/spreadsheetml/2006/main">
  <numFmts count="5">
    <numFmt numFmtId="176" formatCode="_-&quot;R$&quot;\ * #,##0.00_-;\-&quot;R$&quot;\ * #,##0.00_-;_-&quot;R$&quot;\ * &quot;-&quot;??_-;_-@_-"/>
    <numFmt numFmtId="177" formatCode="_-* #,##0.00_-;\-* #,##0.00_-;_-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&quot;\ * #,##0.0000_-;\-&quot;R$&quot;\ * #,##0.0000_-;_-&quot;R$&quot;\ * &quot;-&quot;??_-;_-@_-"/>
  </numFmts>
  <fonts count="3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003366"/>
      <name val="Bookman Old Style"/>
      <charset val="134"/>
    </font>
    <font>
      <b/>
      <sz val="11"/>
      <color rgb="FF000000"/>
      <name val="Arial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b/>
      <sz val="10"/>
      <name val="Bookman Old Style"/>
      <charset val="134"/>
    </font>
    <font>
      <sz val="12"/>
      <name val="Arial"/>
      <charset val="134"/>
    </font>
    <font>
      <sz val="11"/>
      <name val="Arial"/>
      <charset val="134"/>
    </font>
    <font>
      <b/>
      <sz val="10"/>
      <name val="Arial"/>
      <charset val="134"/>
    </font>
    <font>
      <b/>
      <u/>
      <sz val="11"/>
      <name val="Arial"/>
      <charset val="134"/>
    </font>
    <font>
      <sz val="11"/>
      <name val="Courier New"/>
      <charset val="134"/>
    </font>
    <font>
      <sz val="10"/>
      <name val="Arial"/>
      <charset val="134"/>
    </font>
    <font>
      <sz val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2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177" fontId="0" fillId="0" borderId="0" applyFont="0" applyFill="0" applyBorder="0" applyAlignment="0" applyProtection="0"/>
    <xf numFmtId="178" fontId="2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0" borderId="18" applyNumberFormat="0" applyFill="0" applyAlignment="0" applyProtection="0">
      <alignment vertical="center"/>
    </xf>
    <xf numFmtId="0" fontId="24" fillId="15" borderId="17" applyNumberFormat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2" borderId="1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33" fillId="21" borderId="20" applyNumberFormat="0" applyAlignment="0" applyProtection="0">
      <alignment vertical="center"/>
    </xf>
    <xf numFmtId="0" fontId="31" fillId="21" borderId="16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49" applyFont="1" applyAlignment="1">
      <alignment horizontal="left" vertical="center" readingOrder="1"/>
    </xf>
    <xf numFmtId="0" fontId="1" fillId="0" borderId="0" xfId="0" applyFont="1" applyAlignment="1">
      <alignment horizontal="left" vertical="center"/>
    </xf>
    <xf numFmtId="17" fontId="1" fillId="0" borderId="0" xfId="0" applyNumberFormat="1" applyFont="1" applyAlignment="1">
      <alignment horizontal="left" vertical="center"/>
    </xf>
    <xf numFmtId="1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49" applyFont="1" applyAlignment="1">
      <alignment horizontal="left" vertical="center" wrapText="1" readingOrder="1"/>
    </xf>
    <xf numFmtId="0" fontId="1" fillId="0" borderId="0" xfId="0" applyFont="1" applyAlignment="1">
      <alignment vertical="center" wrapText="1"/>
    </xf>
    <xf numFmtId="58" fontId="1" fillId="0" borderId="0" xfId="0" applyNumberFormat="1" applyFont="1" applyAlignment="1">
      <alignment horizontal="left" vertical="center" wrapText="1"/>
    </xf>
    <xf numFmtId="0" fontId="2" fillId="0" borderId="0" xfId="49" applyFont="1" applyAlignment="1">
      <alignment horizontal="center" vertical="center" readingOrder="1"/>
    </xf>
    <xf numFmtId="58" fontId="1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4" xfId="9" applyFont="1" applyFill="1" applyBorder="1" applyAlignment="1" applyProtection="1">
      <alignment horizontal="right" vertical="center" wrapText="1"/>
    </xf>
    <xf numFmtId="180" fontId="1" fillId="0" borderId="0" xfId="0" applyNumberFormat="1" applyFont="1"/>
    <xf numFmtId="0" fontId="5" fillId="0" borderId="8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textRotation="90" wrapText="1"/>
    </xf>
    <xf numFmtId="176" fontId="1" fillId="0" borderId="0" xfId="9" applyFont="1"/>
    <xf numFmtId="0" fontId="6" fillId="0" borderId="9" xfId="0" applyFont="1" applyBorder="1" applyAlignment="1">
      <alignment horizontal="center" vertical="center" readingOrder="1"/>
    </xf>
    <xf numFmtId="0" fontId="6" fillId="0" borderId="10" xfId="0" applyFont="1" applyBorder="1" applyAlignment="1">
      <alignment horizontal="center" vertical="center" readingOrder="1"/>
    </xf>
    <xf numFmtId="0" fontId="7" fillId="5" borderId="7" xfId="0" applyFont="1" applyFill="1" applyBorder="1" applyAlignment="1">
      <alignment horizontal="left" vertical="center" wrapText="1"/>
    </xf>
    <xf numFmtId="9" fontId="1" fillId="0" borderId="0" xfId="4" applyFont="1"/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readingOrder="1"/>
    </xf>
    <xf numFmtId="10" fontId="6" fillId="0" borderId="7" xfId="4" applyNumberFormat="1" applyFont="1" applyBorder="1" applyAlignment="1">
      <alignment horizontal="center" vertical="center" wrapText="1" readingOrder="1"/>
    </xf>
    <xf numFmtId="10" fontId="9" fillId="5" borderId="7" xfId="50" applyNumberFormat="1" applyFont="1" applyFill="1" applyBorder="1" applyAlignment="1" applyProtection="1">
      <alignment horizontal="center" vertical="center"/>
      <protection locked="0"/>
    </xf>
    <xf numFmtId="10" fontId="9" fillId="5" borderId="1" xfId="50" applyNumberFormat="1" applyFont="1" applyFill="1" applyBorder="1" applyAlignment="1" applyProtection="1">
      <alignment horizontal="center" vertical="center"/>
      <protection locked="0"/>
    </xf>
    <xf numFmtId="10" fontId="10" fillId="6" borderId="7" xfId="4" applyNumberFormat="1" applyFont="1" applyFill="1" applyBorder="1" applyAlignment="1" applyProtection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176" fontId="11" fillId="0" borderId="7" xfId="9" applyFont="1" applyBorder="1" applyAlignment="1">
      <alignment horizontal="center" vertical="center"/>
    </xf>
    <xf numFmtId="10" fontId="11" fillId="0" borderId="7" xfId="50" applyNumberFormat="1" applyFont="1" applyBorder="1" applyAlignment="1">
      <alignment horizontal="center" vertical="center"/>
    </xf>
    <xf numFmtId="176" fontId="1" fillId="0" borderId="0" xfId="0" applyNumberFormat="1" applyFont="1"/>
    <xf numFmtId="177" fontId="1" fillId="0" borderId="0" xfId="1" applyFont="1"/>
    <xf numFmtId="0" fontId="12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center" vertical="center" wrapText="1"/>
    </xf>
  </cellXfs>
  <cellStyles count="51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  <cellStyle name="Normal 3" xfId="49"/>
    <cellStyle name="Porcentagem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67235</xdr:colOff>
      <xdr:row>0</xdr:row>
      <xdr:rowOff>89648</xdr:rowOff>
    </xdr:from>
    <xdr:to>
      <xdr:col>6</xdr:col>
      <xdr:colOff>945014</xdr:colOff>
      <xdr:row>3</xdr:row>
      <xdr:rowOff>168088</xdr:rowOff>
    </xdr:to>
    <xdr:pic>
      <xdr:nvPicPr>
        <xdr:cNvPr id="2" name="Imagem 1" descr="ASSINATURA PRINCIPAL UFSB VERTICAL COM NOME POR EXTENS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34425" y="89535"/>
          <a:ext cx="878205" cy="1116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ttps://d.docs.live.net/Users/2162776/Desktop/AN&#193;LISES%20GRID/21-LAB%20NEA-PB/11.%20Or&#231;amento/02.%20Planilha/CSC-NEAP-PLO-R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le\Desktop\Home%20Office\Home%20Office\Licita&#231;&#227;o%20Projetos\Licita&#231;&#227;o%20Projetos%202019\Base%20de%20pre&#231;os%20projetos%20REV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1"/>
      <sheetName val="ABC UFSB"/>
      <sheetName val="Corte Aline"/>
      <sheetName val="2º Corte"/>
      <sheetName val="1º Corte"/>
      <sheetName val="formula"/>
      <sheetName val="ORCAMENTO"/>
      <sheetName val="COMPOSICOES"/>
      <sheetName val="COMPOSICOES AUXILIARES"/>
      <sheetName val="CURVA ABC SERVICOS"/>
      <sheetName val="CURVA ABC INSUMOS"/>
      <sheetName val="BDI"/>
      <sheetName val="ENCARGOS SOCIA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Proposta"/>
      <sheetName val="Planilha Orçamentária"/>
      <sheetName val="BDI"/>
      <sheetName val="Preços 01 - Sem BIM"/>
      <sheetName val="Preços 02 - Com BIM"/>
      <sheetName val="Mem. Subestação"/>
      <sheetName val="Mem. Certificação"/>
      <sheetName val="Lista de serviços para atualiza"/>
      <sheetName val="Áreas"/>
    </sheetNames>
    <sheetDataSet>
      <sheetData sheetId="0"/>
      <sheetData sheetId="1">
        <row r="10">
          <cell r="A10" t="str">
            <v>1.1</v>
          </cell>
        </row>
        <row r="10">
          <cell r="C10" t="str">
            <v>PROJETO DE ARQUITETURA, COORDENAÇÃO E COMPATIBILIZAÇÃO DE PROJETOS - BIM</v>
          </cell>
        </row>
        <row r="10">
          <cell r="H10">
            <v>52.5</v>
          </cell>
        </row>
        <row r="11">
          <cell r="A11" t="str">
            <v>1.2</v>
          </cell>
        </row>
        <row r="11">
          <cell r="C11" t="str">
            <v>PROJETO DE ESTRUTURA DE CONCRETO, METÁLICA, MADEIRA, MISTAS E ETC INCLUINDO FUNDAÇÕES - BIM</v>
          </cell>
        </row>
        <row r="11">
          <cell r="H11">
            <v>15.75</v>
          </cell>
        </row>
        <row r="12">
          <cell r="A12" t="str">
            <v>1.3</v>
          </cell>
        </row>
        <row r="12">
          <cell r="C12" t="str">
            <v>PROJETO DE INSTALAÇÕES HIDRÁULICAS PREDIAIS - BIM</v>
          </cell>
        </row>
        <row r="12">
          <cell r="H12">
            <v>5.25</v>
          </cell>
        </row>
        <row r="13">
          <cell r="A13" t="str">
            <v>1.4</v>
          </cell>
        </row>
        <row r="13">
          <cell r="C13" t="str">
            <v>PROJETO DE INSTALAÇÕES SANITÁRIAS PREDIAIS - BIM</v>
          </cell>
        </row>
        <row r="13">
          <cell r="H13">
            <v>5.25</v>
          </cell>
        </row>
        <row r="14">
          <cell r="A14" t="str">
            <v>1.5</v>
          </cell>
        </row>
        <row r="14">
          <cell r="C14" t="str">
            <v>PROJETO DE INSTALAÇÕES PREDIAIS DE ÁGUAS PLUVIAIS INCLUSIVE REAPROVEITAMENTO - BIM</v>
          </cell>
        </row>
        <row r="14">
          <cell r="H14">
            <v>3.68</v>
          </cell>
        </row>
        <row r="15">
          <cell r="A15" t="str">
            <v>1.6</v>
          </cell>
        </row>
        <row r="15">
          <cell r="C15" t="str">
            <v>PROJETO DE INSTALAÇÕES ELÉTRICAS PREDIAIS DE BAIXA TENSÃO - BIM</v>
          </cell>
        </row>
        <row r="15">
          <cell r="H15">
            <v>10.5</v>
          </cell>
        </row>
        <row r="16">
          <cell r="A16" t="str">
            <v>1.7</v>
          </cell>
        </row>
        <row r="16">
          <cell r="C16" t="str">
            <v>PROJETO DE INSTALAÇAO DE CFTV/CATV, SONORIZAÇÃO E ALARME - BIM</v>
          </cell>
        </row>
        <row r="16">
          <cell r="H16">
            <v>5.25</v>
          </cell>
        </row>
        <row r="17">
          <cell r="A17" t="str">
            <v>1.8</v>
          </cell>
        </row>
        <row r="17">
          <cell r="C17" t="str">
            <v>PROJETO DE INSTALACAO TELEFONIA, LOGICA,CABEAMENTO ESTRUTURADO E AUTOMAÇÃO - BIM</v>
          </cell>
        </row>
        <row r="17">
          <cell r="H17">
            <v>7.88</v>
          </cell>
        </row>
        <row r="18">
          <cell r="A18" t="str">
            <v>1.9</v>
          </cell>
        </row>
        <row r="18">
          <cell r="C18" t="str">
            <v>PROJETO PREVENÇÃO E COMBATE A INCENDIO - BIM</v>
          </cell>
        </row>
        <row r="18">
          <cell r="H18">
            <v>5.25</v>
          </cell>
        </row>
        <row r="19">
          <cell r="A19" t="str">
            <v>1.10</v>
          </cell>
        </row>
        <row r="19">
          <cell r="C19" t="str">
            <v>PROJETO DE INSTALACAO DE VENTILACAO, EXAUSTAO E CLIMATIZAÇÃO - BIM</v>
          </cell>
        </row>
        <row r="19">
          <cell r="H19">
            <v>13.13</v>
          </cell>
        </row>
        <row r="20">
          <cell r="A20" t="str">
            <v>1.11</v>
          </cell>
        </row>
        <row r="20">
          <cell r="C20" t="str">
            <v>PROJETO DE SPDA - BIM</v>
          </cell>
        </row>
        <row r="20">
          <cell r="H20">
            <v>3.68</v>
          </cell>
        </row>
        <row r="21">
          <cell r="A21" t="str">
            <v>1.12</v>
          </cell>
        </row>
        <row r="21">
          <cell r="C21" t="str">
            <v>PROJETO DE INSTALACAO AR COMPRIMIDO/GASES - BIM</v>
          </cell>
        </row>
        <row r="21">
          <cell r="H21">
            <v>3.68</v>
          </cell>
        </row>
        <row r="22">
          <cell r="A22" t="str">
            <v>1.13</v>
          </cell>
        </row>
        <row r="22">
          <cell r="C22" t="str">
            <v>PROJETO INSTALACAO DE GASES MEDICINAIS - BIM</v>
          </cell>
        </row>
        <row r="22">
          <cell r="H22">
            <v>5.25</v>
          </cell>
        </row>
        <row r="23">
          <cell r="A23" t="str">
            <v>1.14</v>
          </cell>
        </row>
        <row r="23">
          <cell r="C23" t="str">
            <v>PROJETO DE LUMINOTECNIA - BIM</v>
          </cell>
        </row>
        <row r="23">
          <cell r="H23">
            <v>7.88</v>
          </cell>
        </row>
        <row r="24">
          <cell r="A24" t="str">
            <v>1.15</v>
          </cell>
        </row>
        <row r="24">
          <cell r="C24" t="str">
            <v>PROJETO DE CONDICIONAMENTO ACÚSTICO - BIM</v>
          </cell>
        </row>
        <row r="24">
          <cell r="H24">
            <v>10.5</v>
          </cell>
        </row>
        <row r="25">
          <cell r="A25" t="str">
            <v>1.16</v>
          </cell>
        </row>
        <row r="25">
          <cell r="C25" t="str">
            <v>PROJETO DE SONORIZAÇÃO - BIM</v>
          </cell>
        </row>
        <row r="25">
          <cell r="H25">
            <v>10.5</v>
          </cell>
        </row>
        <row r="26">
          <cell r="A26" t="str">
            <v>1.17</v>
          </cell>
        </row>
        <row r="26">
          <cell r="C26" t="str">
            <v>PROJETO DE GERENCIAMENTO DE RESÍDUOS SÓLIDOS - BIM</v>
          </cell>
        </row>
        <row r="26">
          <cell r="H26">
            <v>2.63</v>
          </cell>
        </row>
        <row r="27">
          <cell r="A27" t="str">
            <v>1.18</v>
          </cell>
        </row>
        <row r="27">
          <cell r="C27" t="str">
            <v>PROJETO COMPLEMENTARES DE INSTALAÇÕES MECÂNICAS: ELEVADORES, MONTO-CARGAS, RAMPAS, ESCADAS E ESTEIRAS ROLANTES, ENTRE OUTROS. - BIM</v>
          </cell>
        </row>
        <row r="27">
          <cell r="H27">
            <v>7.88</v>
          </cell>
        </row>
        <row r="28">
          <cell r="A28" t="str">
            <v>1.19</v>
          </cell>
        </row>
        <row r="28">
          <cell r="C28" t="str">
            <v>PROJETO ESPECIALIZADOS DE ESTACIONAMENTO E TRÁFEGO DE VEÍCULOS - BIM</v>
          </cell>
        </row>
        <row r="28">
          <cell r="H28">
            <v>5.25</v>
          </cell>
        </row>
        <row r="30">
          <cell r="A30" t="str">
            <v>2.1</v>
          </cell>
        </row>
        <row r="30">
          <cell r="C30" t="str">
            <v>PROJETO EXECUTIVO GERAL DE ARQUITETURA, COORDENAÇÃO E COMPATIBILIZAÇÃO DE PROJETOS</v>
          </cell>
        </row>
        <row r="30">
          <cell r="G30">
            <v>23.47</v>
          </cell>
          <cell r="H30">
            <v>29.018308</v>
          </cell>
        </row>
        <row r="31">
          <cell r="A31" t="str">
            <v>2.2</v>
          </cell>
        </row>
        <row r="31">
          <cell r="C31" t="str">
            <v>PROJETO COMPLETO DE ESTRUTURA INCLUINDO FUNDAÇÕES</v>
          </cell>
        </row>
        <row r="31">
          <cell r="G31">
            <v>11.26</v>
          </cell>
          <cell r="H31">
            <v>13.921864</v>
          </cell>
        </row>
        <row r="32">
          <cell r="A32" t="str">
            <v>2.3</v>
          </cell>
        </row>
        <row r="32">
          <cell r="C32" t="str">
            <v>PROJETO EM ESTRUTURA METALICA</v>
          </cell>
        </row>
        <row r="32">
          <cell r="G32">
            <v>12.14</v>
          </cell>
          <cell r="H32">
            <v>15.009896</v>
          </cell>
        </row>
        <row r="33">
          <cell r="A33" t="str">
            <v>2.4</v>
          </cell>
        </row>
        <row r="33">
          <cell r="C33" t="str">
            <v>PROJETO HIDROSANITARIO (ÁGUA FRIA, ESGOTO, PLUVIAL, REAPROVEITAMENTO DE ÁGUA DE CHUVA E TRATAMENTO DE EFLUENTES)</v>
          </cell>
        </row>
        <row r="33">
          <cell r="G33">
            <v>8.2</v>
          </cell>
          <cell r="H33">
            <v>10.13848</v>
          </cell>
        </row>
        <row r="34">
          <cell r="A34" t="str">
            <v>2.5</v>
          </cell>
        </row>
        <row r="34">
          <cell r="C34" t="str">
            <v>PROJETO DE INSTALACAO ELETRICA</v>
          </cell>
        </row>
        <row r="34">
          <cell r="G34">
            <v>7.1</v>
          </cell>
          <cell r="H34">
            <v>8.77844</v>
          </cell>
        </row>
        <row r="35">
          <cell r="A35" t="str">
            <v>2.6</v>
          </cell>
        </row>
        <row r="35">
          <cell r="C35" t="str">
            <v>PROJETO DE INSTALAÇAO DE CFTV/CATV, SONORIZAÇÃO E ALARME</v>
          </cell>
        </row>
        <row r="35">
          <cell r="G35">
            <v>3.16</v>
          </cell>
          <cell r="H35">
            <v>3.907024</v>
          </cell>
        </row>
        <row r="36">
          <cell r="A36" t="str">
            <v>2.7</v>
          </cell>
        </row>
        <row r="36">
          <cell r="C36" t="str">
            <v>PROJETO DE INSTALACAO TELEFONIA, LOGICA E CABEAMENTO ESTRUTURADO</v>
          </cell>
        </row>
        <row r="36">
          <cell r="G36">
            <v>5.57878</v>
          </cell>
          <cell r="H36">
            <v>6.897603592</v>
          </cell>
        </row>
        <row r="37">
          <cell r="A37" t="str">
            <v>2.8</v>
          </cell>
        </row>
        <row r="37">
          <cell r="C37" t="str">
            <v>PROJETO PREVENÇÃO E COMBATE A INCENDIO</v>
          </cell>
        </row>
        <row r="37">
          <cell r="G37">
            <v>3.50385</v>
          </cell>
          <cell r="H37">
            <v>4.33216014</v>
          </cell>
        </row>
        <row r="38">
          <cell r="A38" t="str">
            <v>2.9</v>
          </cell>
        </row>
        <row r="38">
          <cell r="C38" t="str">
            <v>PROJETO DE INSTALACAO DE VENTILACAO, EXAUSTAO E CLIMATIZAÇÃO</v>
          </cell>
        </row>
        <row r="38">
          <cell r="G38">
            <v>5.29</v>
          </cell>
          <cell r="H38">
            <v>6.540556</v>
          </cell>
        </row>
        <row r="39">
          <cell r="A39" t="str">
            <v>2.10</v>
          </cell>
        </row>
        <row r="39">
          <cell r="C39" t="str">
            <v>PROJETO COMUNICAÇÃO VISUAL/SINALIZAÇÃO</v>
          </cell>
        </row>
        <row r="39">
          <cell r="G39">
            <v>3.77</v>
          </cell>
          <cell r="H39">
            <v>4.661228</v>
          </cell>
        </row>
        <row r="40">
          <cell r="A40" t="str">
            <v>2.11</v>
          </cell>
        </row>
        <row r="40">
          <cell r="C40" t="str">
            <v>PROJETO DE SPDA</v>
          </cell>
        </row>
        <row r="40">
          <cell r="G40">
            <v>2.49</v>
          </cell>
          <cell r="H40">
            <v>3.078636</v>
          </cell>
        </row>
        <row r="41">
          <cell r="A41" t="str">
            <v>2.12</v>
          </cell>
        </row>
        <row r="41">
          <cell r="C41" t="str">
            <v>PROJETO DE INSTALACAO AR COMPRIMIDO/GASES</v>
          </cell>
        </row>
        <row r="41">
          <cell r="G41">
            <v>1.9</v>
          </cell>
          <cell r="H41">
            <v>2.34916</v>
          </cell>
        </row>
        <row r="42">
          <cell r="A42" t="str">
            <v>2.13</v>
          </cell>
        </row>
        <row r="42">
          <cell r="C42" t="str">
            <v>PROJETO INSTALACAO DE GASES MEDICINAIS</v>
          </cell>
        </row>
        <row r="42">
          <cell r="G42">
            <v>1.05</v>
          </cell>
          <cell r="H42">
            <v>1.29822</v>
          </cell>
        </row>
        <row r="44">
          <cell r="A44" t="str">
            <v>3.1</v>
          </cell>
        </row>
        <row r="44">
          <cell r="C44" t="str">
            <v>PROJETO DE ABASTECIMENTO DE ÀGUA DISTRIBUIÇÃO ATÉ 15.000,00 M2</v>
          </cell>
        </row>
        <row r="44">
          <cell r="G44">
            <v>0.5</v>
          </cell>
          <cell r="H44">
            <v>0.6182</v>
          </cell>
        </row>
        <row r="45">
          <cell r="A45" t="str">
            <v>3.2</v>
          </cell>
        </row>
        <row r="45">
          <cell r="C45" t="str">
            <v>PROJETO DE ABASTECIMENTO DE ÀGUA DISTRIBUIÇÃO DE 15.000,01 A 40.000,00 M2</v>
          </cell>
        </row>
        <row r="45">
          <cell r="G45">
            <v>0.45</v>
          </cell>
          <cell r="H45">
            <v>0.55638</v>
          </cell>
        </row>
        <row r="46">
          <cell r="A46" t="str">
            <v>3.3</v>
          </cell>
        </row>
        <row r="46">
          <cell r="C46" t="str">
            <v>PROJETO DE ABASTECIMENTO DE ÀGUA DISTRIBUIÇÃO DE 40.000,01 A 125.000,00 M2</v>
          </cell>
        </row>
        <row r="46">
          <cell r="G46">
            <v>0.35</v>
          </cell>
          <cell r="H46">
            <v>0.43274</v>
          </cell>
        </row>
        <row r="47">
          <cell r="A47" t="str">
            <v>3.4</v>
          </cell>
        </row>
        <row r="47">
          <cell r="C47" t="str">
            <v>PROJETO DE ABASTECIMENTO DE ÀGUA DISTRIBUIÇÃO ACIMA DE 125.000,00 M2</v>
          </cell>
        </row>
        <row r="47">
          <cell r="G47">
            <v>0.3</v>
          </cell>
          <cell r="H47">
            <v>0.37092</v>
          </cell>
        </row>
        <row r="48">
          <cell r="A48" t="str">
            <v>3.5</v>
          </cell>
        </row>
        <row r="48">
          <cell r="C48" t="str">
            <v>PROJETO DE DRENAGEM PLUVIAL (MICRO E MACRODRENAGEM) ATÉ 10.000,00 M2</v>
          </cell>
        </row>
        <row r="48">
          <cell r="G48">
            <v>0.45</v>
          </cell>
          <cell r="H48">
            <v>0.55638</v>
          </cell>
        </row>
        <row r="49">
          <cell r="A49" t="str">
            <v>3.6</v>
          </cell>
        </row>
        <row r="49">
          <cell r="C49" t="str">
            <v>PROJETO DE DRENAGEM PLUVIAL (MICRO E MACRODRENAGEM) DE 10.000,01 A 50.000,00 M2</v>
          </cell>
        </row>
        <row r="49">
          <cell r="G49">
            <v>0.4</v>
          </cell>
          <cell r="H49">
            <v>0.49456</v>
          </cell>
        </row>
        <row r="50">
          <cell r="A50" t="str">
            <v>3.7</v>
          </cell>
        </row>
        <row r="50">
          <cell r="C50" t="str">
            <v>PROJETO DE DRENAGEM PLUVIAL (MICRO E MACRODRENAGEM) DE 50.000,01 A 150.000,00 M2</v>
          </cell>
        </row>
        <row r="50">
          <cell r="G50">
            <v>0.35</v>
          </cell>
          <cell r="H50">
            <v>0.43274</v>
          </cell>
        </row>
        <row r="51">
          <cell r="A51" t="str">
            <v>3.8</v>
          </cell>
        </row>
        <row r="51">
          <cell r="C51" t="str">
            <v>PROJETO DE IRRIGAÇÃO (ÁREAS VERDES E JARDINS) ATÉ 500 M²</v>
          </cell>
        </row>
        <row r="51">
          <cell r="G51">
            <v>1.1</v>
          </cell>
          <cell r="H51">
            <v>1.36004</v>
          </cell>
        </row>
        <row r="52">
          <cell r="A52" t="str">
            <v>3.9</v>
          </cell>
        </row>
        <row r="52">
          <cell r="C52" t="str">
            <v>PROJETO DE IRRIGAÇÃO (ÁREAS VERDES E JARDINS) ACIMA DE 500 M²</v>
          </cell>
        </row>
        <row r="52">
          <cell r="G52">
            <v>0.9</v>
          </cell>
          <cell r="H52">
            <v>1.11276</v>
          </cell>
        </row>
        <row r="53">
          <cell r="A53" t="str">
            <v>3.10</v>
          </cell>
        </row>
        <row r="53">
          <cell r="C53" t="str">
            <v>PROJETO DE ESGOTO SANITARIOS REDE CONDOMINIAL C/ FOSSA E FILTRO ATÉ 15.000,00 M2</v>
          </cell>
        </row>
        <row r="53">
          <cell r="G53">
            <v>0.45</v>
          </cell>
          <cell r="H53">
            <v>0.55638</v>
          </cell>
        </row>
        <row r="54">
          <cell r="A54" t="str">
            <v>3.11</v>
          </cell>
        </row>
        <row r="54">
          <cell r="C54" t="str">
            <v>PROJETO DE ESGOTO SANITARIOS REDE CONDOMINIAL C/ FOSSA E FILTRO DE 15.000,01 A 165.000,00 M2</v>
          </cell>
        </row>
        <row r="54">
          <cell r="G54">
            <v>0.4</v>
          </cell>
          <cell r="H54">
            <v>0.49456</v>
          </cell>
        </row>
        <row r="55">
          <cell r="A55" t="str">
            <v>3.12</v>
          </cell>
        </row>
        <row r="55">
          <cell r="C55" t="str">
            <v>PROJETO DE ESGOTO SANITARIOS REDE CONDOMINIAL C/ FOSSA E FILTRO ACIMA DE 165.000,00 M2</v>
          </cell>
        </row>
        <row r="55">
          <cell r="G55">
            <v>0.35</v>
          </cell>
          <cell r="H55">
            <v>0.43274</v>
          </cell>
        </row>
        <row r="56">
          <cell r="A56" t="str">
            <v>3.13</v>
          </cell>
        </row>
        <row r="56">
          <cell r="C56" t="str">
            <v>PROJETO DE TRATAMENTO ESPECIAL ( LAGOAS, VALAS DE INFILTRAÇÃO, WETLAND ) COM ÁREA ACIMA DE 500M² - ÁREA DO TRATAMENTO</v>
          </cell>
        </row>
        <row r="56">
          <cell r="G56">
            <v>1.5</v>
          </cell>
          <cell r="H56">
            <v>1.8546</v>
          </cell>
        </row>
        <row r="57">
          <cell r="A57" t="str">
            <v>3.14</v>
          </cell>
        </row>
        <row r="57">
          <cell r="C57" t="str">
            <v>PROJETO DE TRATAMENTO ESPECIAL ( LAGOAS, VALAS DE INFILTRAÇÃO, WETLAND ) COM ÁREA ATÉ 500M² - ÁREA DO TRATAMENTO</v>
          </cell>
        </row>
        <row r="57">
          <cell r="G57">
            <v>1.9</v>
          </cell>
          <cell r="H57">
            <v>2.34916</v>
          </cell>
        </row>
        <row r="58">
          <cell r="A58" t="str">
            <v>3.15</v>
          </cell>
        </row>
        <row r="58">
          <cell r="C58" t="str">
            <v>PROJETO DE ILUMINAÇÃO DE ÁREAS EXTERNAS (PRAÇAS, CALÇADÕES, ORLAS, COMPLEXO COM VÁRIAS EDIFICAÇÕES, ETC) ATÉ 100.000M²</v>
          </cell>
        </row>
        <row r="58">
          <cell r="G58">
            <v>0.75</v>
          </cell>
          <cell r="H58">
            <v>0.9273</v>
          </cell>
        </row>
        <row r="59">
          <cell r="A59" t="str">
            <v>3.16</v>
          </cell>
        </row>
        <row r="59">
          <cell r="C59" t="str">
            <v>PROJETO DE ILUMINAÇÃO DE ÁREAS EXTERNAS (PRAÇAS, CALÇADÕES, ORLAS, COMPLEXO COM VÁRIAS EDIFICAÇÕES, ETC) ACIMA DE 100.000M²</v>
          </cell>
        </row>
        <row r="59">
          <cell r="G59">
            <v>0.7</v>
          </cell>
          <cell r="H59">
            <v>0.86548</v>
          </cell>
        </row>
        <row r="60">
          <cell r="A60" t="str">
            <v>3.17</v>
          </cell>
        </row>
        <row r="60">
          <cell r="C60" t="str">
            <v>PROJETO DE REDE ELÉTRICA ATÉ 13.750,00 M2</v>
          </cell>
        </row>
        <row r="60">
          <cell r="G60">
            <v>0.5</v>
          </cell>
          <cell r="H60">
            <v>0.6182</v>
          </cell>
        </row>
        <row r="61">
          <cell r="A61" t="str">
            <v>3.18</v>
          </cell>
        </row>
        <row r="61">
          <cell r="C61" t="str">
            <v>PROJETO DE REDE ELÉTRICA DE 13.750,01 A 41.250,00 M2</v>
          </cell>
        </row>
        <row r="61">
          <cell r="G61">
            <v>0.45</v>
          </cell>
          <cell r="H61">
            <v>0.55638</v>
          </cell>
        </row>
        <row r="62">
          <cell r="A62" t="str">
            <v>3.19</v>
          </cell>
        </row>
        <row r="62">
          <cell r="C62" t="str">
            <v>PROJETO DE REDE ELÉTRICA DE 41.250,01 A 123.750,00 M2</v>
          </cell>
        </row>
        <row r="62">
          <cell r="G62">
            <v>0.4</v>
          </cell>
          <cell r="H62">
            <v>0.49456</v>
          </cell>
        </row>
        <row r="63">
          <cell r="A63" t="str">
            <v>3.20</v>
          </cell>
        </row>
        <row r="63">
          <cell r="C63" t="str">
            <v>PROJETO DE REDE ELÉTRICA ACIMA DE 123.750,00 M2</v>
          </cell>
        </row>
        <row r="63">
          <cell r="G63">
            <v>0.35</v>
          </cell>
          <cell r="H63">
            <v>0.43274</v>
          </cell>
        </row>
        <row r="64">
          <cell r="A64" t="str">
            <v>3.21</v>
          </cell>
        </row>
        <row r="64">
          <cell r="C64" t="str">
            <v>PROJETO DE PAVIMENTAÇÃO ATÉ 2.500,00 M2</v>
          </cell>
        </row>
        <row r="64">
          <cell r="G64">
            <v>1.1</v>
          </cell>
          <cell r="H64">
            <v>1.36004</v>
          </cell>
        </row>
        <row r="65">
          <cell r="A65" t="str">
            <v>3.22</v>
          </cell>
        </row>
        <row r="65">
          <cell r="C65" t="str">
            <v>PROJETO DE PAVIMENTAÇÃO DE 2.500,01 A 12.000,00 M2</v>
          </cell>
        </row>
        <row r="65">
          <cell r="G65">
            <v>0.95</v>
          </cell>
          <cell r="H65">
            <v>1.17458</v>
          </cell>
        </row>
        <row r="66">
          <cell r="A66" t="str">
            <v>3.23</v>
          </cell>
        </row>
        <row r="66">
          <cell r="C66" t="str">
            <v>PROJETO DE PAVIMENTAÇÃO DE 12.000,01 A 35.000,00 M2</v>
          </cell>
        </row>
        <row r="66">
          <cell r="G66">
            <v>0.8</v>
          </cell>
          <cell r="H66">
            <v>0.98912</v>
          </cell>
        </row>
        <row r="67">
          <cell r="A67" t="str">
            <v>3.24</v>
          </cell>
        </row>
        <row r="67">
          <cell r="C67" t="str">
            <v>PROJETO DE TERRAPLENAGEM E GEOMÉTRICOS DE VIAS COM INDICAÇÃO DE JAZIDA ATÉ 14.000,00 M2</v>
          </cell>
        </row>
        <row r="67">
          <cell r="G67">
            <v>0.65</v>
          </cell>
          <cell r="H67">
            <v>0.80366</v>
          </cell>
        </row>
        <row r="68">
          <cell r="A68" t="str">
            <v>3.25</v>
          </cell>
        </row>
        <row r="68">
          <cell r="C68" t="str">
            <v>PROJETO DE TERRAPLENAGEMS E GEOMÉTRICOS DE VIAS COM INDICAÇÃO DE JAZIDA COM ÁREA DE 14.000,01 A 70.000,00 M2</v>
          </cell>
        </row>
        <row r="68">
          <cell r="G68">
            <v>0.6</v>
          </cell>
          <cell r="H68">
            <v>0.74184</v>
          </cell>
        </row>
        <row r="69">
          <cell r="A69" t="str">
            <v>3.26</v>
          </cell>
        </row>
        <row r="69">
          <cell r="C69" t="str">
            <v>PROJETO DE TERRAPLENAGEM E GEOMÉTRICOS DE VIAS COM INDICAÇÃO DE JAZIDA COM ÁREA DE 70.000,01 A 200.000,00 M2</v>
          </cell>
        </row>
        <row r="69">
          <cell r="G69">
            <v>0.5</v>
          </cell>
          <cell r="H69">
            <v>0.6182</v>
          </cell>
        </row>
        <row r="70">
          <cell r="A70" t="str">
            <v>3.27</v>
          </cell>
        </row>
        <row r="70">
          <cell r="C70" t="str">
            <v>PROJETO DE TERRAPLENAGEM E GEOMÉTRICOS DE VIAS COM INDICAÇÃO DE JAZIDA ACIMA DE 200.000,00 M2</v>
          </cell>
        </row>
        <row r="70">
          <cell r="G70">
            <v>0.45</v>
          </cell>
          <cell r="H70">
            <v>0.55638</v>
          </cell>
        </row>
        <row r="71">
          <cell r="A71" t="str">
            <v>3.28</v>
          </cell>
        </row>
        <row r="71">
          <cell r="C71" t="str">
            <v>PROJETO EXECUTIVO DE PAISAGISMO - 0M² A 2.000M²</v>
          </cell>
        </row>
        <row r="71">
          <cell r="G71">
            <v>2.55</v>
          </cell>
          <cell r="H71">
            <v>3.15282</v>
          </cell>
        </row>
        <row r="72">
          <cell r="A72" t="str">
            <v>3.29</v>
          </cell>
        </row>
        <row r="72">
          <cell r="C72" t="str">
            <v>PROJETO EXECUTIVO DE PAISAGISMO - 2.001M² A 5.000M²</v>
          </cell>
        </row>
        <row r="72">
          <cell r="G72">
            <v>2</v>
          </cell>
          <cell r="H72">
            <v>2.4728</v>
          </cell>
        </row>
        <row r="73">
          <cell r="A73" t="str">
            <v>3.30</v>
          </cell>
        </row>
        <row r="73">
          <cell r="C73" t="str">
            <v>PROJETO EXECUTIVO DE PAISAGISMO - 5.001M² A 10.000M²</v>
          </cell>
        </row>
        <row r="73">
          <cell r="G73">
            <v>1.8</v>
          </cell>
          <cell r="H73">
            <v>2.22552</v>
          </cell>
        </row>
        <row r="74">
          <cell r="A74" t="str">
            <v>3.31</v>
          </cell>
        </row>
        <row r="74">
          <cell r="C74" t="str">
            <v>PROJETO EXECUTIVO DE PAISAGISMO - 10.001M² A 20.000M²</v>
          </cell>
        </row>
        <row r="74">
          <cell r="G74">
            <v>1.3</v>
          </cell>
          <cell r="H74">
            <v>1.60732</v>
          </cell>
        </row>
        <row r="75">
          <cell r="A75" t="str">
            <v>3.32</v>
          </cell>
        </row>
        <row r="75">
          <cell r="C75" t="str">
            <v>PROJETO EXECUTIVO DE PAISAGISMO - 20.001M² A 30.000M²</v>
          </cell>
        </row>
        <row r="75">
          <cell r="G75">
            <v>1</v>
          </cell>
          <cell r="H75">
            <v>1.2364</v>
          </cell>
        </row>
        <row r="76">
          <cell r="A76" t="str">
            <v>3.33</v>
          </cell>
        </row>
        <row r="76">
          <cell r="C76" t="str">
            <v>PROJETO EXECUTIVO DE PAISAGISMO -30.001M² A 40.000M²</v>
          </cell>
        </row>
        <row r="76">
          <cell r="G76">
            <v>0.65</v>
          </cell>
          <cell r="H76">
            <v>0.80366</v>
          </cell>
        </row>
        <row r="77">
          <cell r="A77" t="str">
            <v>3.34</v>
          </cell>
        </row>
        <row r="77">
          <cell r="C77" t="str">
            <v>PROJETO EXECUTIVO DE PAISAGISMO - ACIMA DE 40.000M²</v>
          </cell>
        </row>
        <row r="77">
          <cell r="G77">
            <v>0.4</v>
          </cell>
          <cell r="H77">
            <v>0.49456</v>
          </cell>
        </row>
        <row r="78">
          <cell r="A78" t="str">
            <v>3.35</v>
          </cell>
        </row>
        <row r="78">
          <cell r="C78" t="str">
            <v>PROJETO DE SINALIZAÇÃO VERTICAL E HORIZONTAL</v>
          </cell>
        </row>
        <row r="78">
          <cell r="G78">
            <v>4400</v>
          </cell>
          <cell r="H78">
            <v>5440.16</v>
          </cell>
        </row>
        <row r="79">
          <cell r="A79" t="str">
            <v>3.38</v>
          </cell>
        </row>
        <row r="79">
          <cell r="C79" t="str">
            <v>PROJETO EXECUTIVO DE URBANIZAÇÃO DE PRAÇAS, QUADRAS, PARQUES AQUÁTICOS, CALÇADÕES, CEMITÉRIOS, ÁREAS LIVRES PARA RECREAÇÃO, FEIRAS E EXPOSIÇÕES - 0M² A 2.000M²</v>
          </cell>
        </row>
        <row r="79">
          <cell r="G79">
            <v>1.65</v>
          </cell>
          <cell r="H79">
            <v>2.04006</v>
          </cell>
        </row>
        <row r="80">
          <cell r="A80" t="str">
            <v>3.39</v>
          </cell>
        </row>
        <row r="80">
          <cell r="C80" t="str">
            <v>PROJETO EXECUTIVO DE URBANIZAÇÃO DE PRAÇAS, QUADRAS, PARQUES AQUÁTICOS, CALÇADÕES, CEMITÉRIOS, ÁREAS LIVRES PARA RECREAÇÃO, FEIRAS E EXPOSIÇÕES - 2.001M² A 5.000M²</v>
          </cell>
        </row>
        <row r="80">
          <cell r="G80">
            <v>1.4</v>
          </cell>
          <cell r="H80">
            <v>1.73096</v>
          </cell>
        </row>
        <row r="81">
          <cell r="A81" t="str">
            <v>3.40</v>
          </cell>
        </row>
        <row r="81">
          <cell r="C81" t="str">
            <v>PROJETO EXECUTIVO DE URBANIZAÇÃO DE PRAÇAS, QUADRAS, PARQUES AQUÁTICOS, CALÇADÕES, CEMITÉRIOS, ÁREAS LIVRES PARA RECREAÇÃO, FEIRAS E EXPOSIÇÕES - 5.001M² A 10.000M²</v>
          </cell>
        </row>
        <row r="81">
          <cell r="G81">
            <v>1.2</v>
          </cell>
          <cell r="H81">
            <v>1.48368</v>
          </cell>
        </row>
        <row r="82">
          <cell r="A82" t="str">
            <v>3.41</v>
          </cell>
        </row>
        <row r="82">
          <cell r="C82" t="str">
            <v>PROJETO EXECUTIVO DE URBANIZAÇÃO DE PRAÇAS, QUADRAS, PARQUES AQUÁTICOS, CALÇADÕES, CEMITÉRIOS, ÁREAS LIVRES PARA RECREAÇÃO, FEIRAS E EXPOSIÇÕES - 10.001M² A 20.000M²</v>
          </cell>
        </row>
        <row r="82">
          <cell r="G82">
            <v>1</v>
          </cell>
          <cell r="H82">
            <v>1.2364</v>
          </cell>
        </row>
        <row r="83">
          <cell r="A83" t="str">
            <v>3.42</v>
          </cell>
        </row>
        <row r="83">
          <cell r="C83" t="str">
            <v>PROJETO EXECUTIVO DE URBANIZAÇÃO DE PRAÇAS, QUADRAS, PARQUES AQUÁTICOS, CALÇADÕES, CEMITÉRIOS, ÁREAS LIVRES PARA RECREAÇÃO, FEIRAS E EXPOSIÇÕES - 20.001M² A 30.000M²</v>
          </cell>
        </row>
        <row r="83">
          <cell r="G83">
            <v>0.9</v>
          </cell>
          <cell r="H83">
            <v>1.11276</v>
          </cell>
        </row>
        <row r="84">
          <cell r="A84" t="str">
            <v>3.43</v>
          </cell>
        </row>
        <row r="84">
          <cell r="C84" t="str">
            <v>PROJETO EXECUTIVO DE URBANIZAÇÃO DE PRAÇAS, QUADRAS, PARQUES AQUÁTICOS, CALÇADÕES, CEMITÉRIOS, ÁREAS LIVRES PARA RECREAÇÃO, FEIRAS E EXPOSIÇÕES -30.001M² A 40.000M²</v>
          </cell>
        </row>
        <row r="84">
          <cell r="G84">
            <v>0.8</v>
          </cell>
          <cell r="H84">
            <v>0.98912</v>
          </cell>
        </row>
        <row r="85">
          <cell r="A85" t="str">
            <v>3.44</v>
          </cell>
        </row>
        <row r="85">
          <cell r="C85" t="str">
            <v>PROJETO EXECUTIVO DE URBANIZAÇÃO DE PRAÇAS, QUADRAS, PARQUES AQUÁTICOS, CALÇADÕES, CEMITÉRIOS, ÁREAS LIVRES PARA RECREAÇÃO, FEIRAS E EXPOSIÇÕES.- ACIMA DE 40.000M²</v>
          </cell>
        </row>
        <row r="85">
          <cell r="G85">
            <v>0.7</v>
          </cell>
          <cell r="H85">
            <v>0.86548</v>
          </cell>
        </row>
        <row r="86">
          <cell r="A86" t="str">
            <v>3.36</v>
          </cell>
        </row>
        <row r="86">
          <cell r="C86" t="str">
            <v>PROJETO EXECUTIVO DE PREVENÇÃO E COMBATE A INCENDIO APROVADO NA CONCESSIONARIA EM LOTEAMENTOS E ÁREAS URBANIZADAS</v>
          </cell>
        </row>
        <row r="86">
          <cell r="G86">
            <v>0.97</v>
          </cell>
          <cell r="H86">
            <v>1.199308</v>
          </cell>
        </row>
        <row r="87">
          <cell r="A87" t="str">
            <v>3.37</v>
          </cell>
        </row>
        <row r="87">
          <cell r="C87" t="str">
            <v>PROJETO TELECOMUNICAÇÕES PARA ÁREAS EXTERNAS E PAISAGISMOS</v>
          </cell>
        </row>
        <row r="87">
          <cell r="G87">
            <v>0.87</v>
          </cell>
          <cell r="H87">
            <v>1.075668</v>
          </cell>
        </row>
        <row r="88">
          <cell r="A88" t="str">
            <v>3.45</v>
          </cell>
        </row>
        <row r="88">
          <cell r="C88" t="str">
            <v>PROJETO COMPLETO EXECUTIVO DE SUBESTAÇÃO DE ENERGIA EM NÍVEL EXECUTIVO, INCLUINDO SUA INTERLIGAÇÃO EM BAIXA TENSÃO COM AS EDIFICAÇÕES EXISTENTES, COM MEDIÇÃO EM MÉDIA TENSÃO, DEMANDA ATÉ 300 KVA E APROVAÇÃO JUNTO À CONCESSIONÁRIA</v>
          </cell>
        </row>
        <row r="88">
          <cell r="G88">
            <v>10556.9720065</v>
          </cell>
          <cell r="H88">
            <v>13052.6401888366</v>
          </cell>
        </row>
        <row r="89">
          <cell r="A89" t="str">
            <v>3.46</v>
          </cell>
        </row>
        <row r="89">
          <cell r="C89" t="str">
            <v>PROJETO EXECUTIVO COMPLETO DE SUBESTAÇÃO DE ENERGIA,  COM DETALHAMENTO ARQUITETÔNICO, DE SERRALHERIA E DOS CUBICULOS, ILUMINACAO, TOMADAS E ILUMINACAO DE EMERGENCIA PARA SUBESTACAO ATÉ 1.000 KVA, NOS PADROES DA CONTRATANTE, APROVADO NA CONCESSIONARIA.</v>
          </cell>
        </row>
        <row r="89">
          <cell r="G89">
            <v>23128.54615</v>
          </cell>
          <cell r="H89">
            <v>28596.13445986</v>
          </cell>
        </row>
        <row r="91">
          <cell r="A91" t="str">
            <v>4.1</v>
          </cell>
        </row>
        <row r="91">
          <cell r="C91" t="str">
            <v>CADASTRO DE LOTES (TERRENO E CONSTRUÇÃO), COLETA DE DOCUMENTAÇÃO, RELATORIO FOTOGRÁFICO COM 3 FOTOS, PROCESSAMENTO DOS DADOS, DESENHO E APRESENTAÇÃO</v>
          </cell>
        </row>
        <row r="91">
          <cell r="G91">
            <v>2.9</v>
          </cell>
          <cell r="H91">
            <v>3.58556</v>
          </cell>
        </row>
        <row r="92">
          <cell r="A92" t="str">
            <v>4.2</v>
          </cell>
        </row>
        <row r="92">
          <cell r="C92" t="str">
            <v>CADASTRO COMPLETO DE REDE DE DISTRIBUICAO DE AGUA.</v>
          </cell>
        </row>
        <row r="92">
          <cell r="G92">
            <v>0.87</v>
          </cell>
          <cell r="H92">
            <v>1.075668</v>
          </cell>
        </row>
        <row r="93">
          <cell r="A93" t="str">
            <v>4.3</v>
          </cell>
        </row>
        <row r="93">
          <cell r="C93" t="str">
            <v>Cadastro de redes de esgoto</v>
          </cell>
        </row>
        <row r="93">
          <cell r="G93">
            <v>1.37</v>
          </cell>
          <cell r="H93">
            <v>1.693868</v>
          </cell>
        </row>
        <row r="94">
          <cell r="A94" t="str">
            <v>4.4</v>
          </cell>
        </row>
        <row r="94">
          <cell r="C94" t="str">
            <v>CONSULTORIA COM ENGENHEIRO, ARQUITETO OU ESPECIALISTA SENIOR COM ELABORAÇÃO DE LAUDO</v>
          </cell>
        </row>
        <row r="94">
          <cell r="G94">
            <v>120.07</v>
          </cell>
          <cell r="H94">
            <v>148.454548</v>
          </cell>
        </row>
        <row r="95">
          <cell r="A95" t="str">
            <v>4.5</v>
          </cell>
        </row>
        <row r="95">
          <cell r="C95" t="str">
            <v>SONDAGEM A PERCUSSÃO D = 4" COM MEDIDA DE SPT (FATURAMENTO MÍNIMO = 30 M)</v>
          </cell>
        </row>
        <row r="95">
          <cell r="G95">
            <v>166</v>
          </cell>
          <cell r="H95">
            <v>205.2424</v>
          </cell>
        </row>
        <row r="96">
          <cell r="A96" t="str">
            <v>4.6</v>
          </cell>
        </row>
        <row r="96">
          <cell r="C96" t="str">
            <v>MOBILIZACAO E DESMOBILIZACAO DE EQUIPE E EQUIPAMENTOS (INTERIOR) PARA SONDAGEM A PERCUSSAO A PARTIR DE 30KM</v>
          </cell>
        </row>
        <row r="96">
          <cell r="G96">
            <v>1578.66</v>
          </cell>
          <cell r="H96">
            <v>1951.855224</v>
          </cell>
        </row>
        <row r="97">
          <cell r="A97" t="str">
            <v>4.7</v>
          </cell>
        </row>
        <row r="97">
          <cell r="C97" t="str">
            <v>LEVANTAMENTO CADASTRAL ÁREAS ACIMA DE 200 M²</v>
          </cell>
        </row>
        <row r="97">
          <cell r="G97">
            <v>3.6</v>
          </cell>
          <cell r="H97">
            <v>4.45104</v>
          </cell>
        </row>
        <row r="98">
          <cell r="A98" t="str">
            <v>4.8</v>
          </cell>
        </row>
        <row r="98">
          <cell r="C98" t="str">
            <v>LEVANTAMENTO CADASTRAL ÁREAS ATÉ 200 M²</v>
          </cell>
        </row>
        <row r="98">
          <cell r="G98">
            <v>6.6</v>
          </cell>
          <cell r="H98">
            <v>8.16024</v>
          </cell>
        </row>
        <row r="99">
          <cell r="A99" t="str">
            <v>4.9</v>
          </cell>
        </row>
        <row r="99">
          <cell r="C99" t="str">
            <v>LEVANTAMENTO TOPOGRÁFICO PLANIMÉTRICO SEMI-CADASTRAL DE ÁREAS ATÉ 1 HECTARE</v>
          </cell>
        </row>
        <row r="99">
          <cell r="G99">
            <v>0.11</v>
          </cell>
          <cell r="H99">
            <v>0.136004</v>
          </cell>
        </row>
        <row r="100">
          <cell r="A100" t="str">
            <v>4.10</v>
          </cell>
        </row>
        <row r="100">
          <cell r="C100" t="str">
            <v>LEVANTAMENTO TOPOGRÁFICO PLANIMÉTRICO SEMI-CADASTRAL DE ÁREAS DE 1 A 5 HECTARES</v>
          </cell>
        </row>
        <row r="100">
          <cell r="G100">
            <v>0.09</v>
          </cell>
          <cell r="H100">
            <v>0.111276</v>
          </cell>
        </row>
        <row r="101">
          <cell r="A101" t="str">
            <v>4.11</v>
          </cell>
        </row>
        <row r="101">
          <cell r="C101" t="str">
            <v>LEVANTAMENTO TOPOGRÁFICO PLANIMÉTRICO SEMI-CADASTRAL DE ÁREAS DE 5 A 10 HECTARES</v>
          </cell>
        </row>
        <row r="101">
          <cell r="G101">
            <v>0.08</v>
          </cell>
          <cell r="H101">
            <v>0.098912</v>
          </cell>
        </row>
        <row r="102">
          <cell r="A102" t="str">
            <v>4.12</v>
          </cell>
        </row>
        <row r="102">
          <cell r="C102" t="str">
            <v>LEVANTAMENTO TOPOGRÁFICO PLANIMÉTRICO SEMI-CADASTRAL DE ÁREAS DE 10 A 25 HECTARES</v>
          </cell>
        </row>
        <row r="102">
          <cell r="G102">
            <v>0.06</v>
          </cell>
          <cell r="H102">
            <v>0.074184</v>
          </cell>
        </row>
        <row r="103">
          <cell r="A103" t="str">
            <v>4.13</v>
          </cell>
        </row>
        <row r="103">
          <cell r="C103" t="str">
            <v>LEVANTAMENTO TOPOGRÁFICO PLANIMÉTRICO SEMI-CADASTRAL DE ÁREAS DE 25 A 50 HECTARES</v>
          </cell>
        </row>
        <row r="103">
          <cell r="G103">
            <v>0.05</v>
          </cell>
          <cell r="H103">
            <v>0.06182</v>
          </cell>
        </row>
        <row r="104">
          <cell r="A104" t="str">
            <v>4.14</v>
          </cell>
        </row>
        <row r="104">
          <cell r="C104" t="str">
            <v>INSPEÇÃO DE PROJETO, DO EDIFÍCIO COMPLETO, PELO MÉTODO PRESCRITIVO. EMISSÃO DA ENCE GERAL COM AVALIAÇÃO DOS SISTEMAS: ENVOLTÓRIA, SISTEMAS DE ILUMINAÇÃO E DE CONDICIONAMENTO DE AR, COM ANÁLISE DE BONIFICAÇÃO DE USO RACIONAL DE ÁGUA.</v>
          </cell>
          <cell r="D104" t="str">
            <v>PRÓPRIA</v>
          </cell>
          <cell r="E104" t="str">
            <v>m2</v>
          </cell>
        </row>
        <row r="104">
          <cell r="G104">
            <v>2.00761071623838</v>
          </cell>
          <cell r="H104">
            <v>2.48220988955714</v>
          </cell>
        </row>
      </sheetData>
      <sheetData sheetId="2">
        <row r="33">
          <cell r="C33">
            <v>0.2364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1"/>
  <sheetViews>
    <sheetView tabSelected="1" view="pageBreakPreview" zoomScale="85" zoomScaleNormal="85" topLeftCell="B1" workbookViewId="0">
      <selection activeCell="I7" sqref="I7:K7"/>
    </sheetView>
  </sheetViews>
  <sheetFormatPr defaultColWidth="9.28571428571429" defaultRowHeight="12.75"/>
  <cols>
    <col min="1" max="1" width="8.28571428571429" style="1" customWidth="1"/>
    <col min="2" max="2" width="8.28571428571429" style="2" customWidth="1"/>
    <col min="3" max="3" width="70.2857142857143" style="3" customWidth="1"/>
    <col min="4" max="4" width="12.5714285714286" style="2" customWidth="1"/>
    <col min="5" max="6" width="15.2857142857143" style="2" customWidth="1"/>
    <col min="7" max="7" width="15" style="2" customWidth="1"/>
    <col min="8" max="8" width="13" style="2" customWidth="1"/>
    <col min="9" max="9" width="24.4285714285714" style="2" customWidth="1"/>
    <col min="10" max="10" width="21.2857142857143" style="2" customWidth="1"/>
    <col min="11" max="11" width="22.4285714285714" style="2" customWidth="1"/>
    <col min="12" max="13" width="11.5714285714286" style="2" customWidth="1"/>
    <col min="14" max="16384" width="9.28571428571429" style="2"/>
  </cols>
  <sheetData>
    <row r="1" ht="17.25" customHeight="1" spans="1:11">
      <c r="A1" s="4" t="s">
        <v>0</v>
      </c>
      <c r="B1" s="4"/>
      <c r="C1" s="2"/>
      <c r="H1" s="1"/>
      <c r="I1" s="33" t="s">
        <v>1</v>
      </c>
      <c r="J1" s="34"/>
      <c r="K1" s="34"/>
    </row>
    <row r="2" ht="32.25" customHeight="1" spans="1:13">
      <c r="A2" s="4" t="s">
        <v>2</v>
      </c>
      <c r="B2" s="5" t="s">
        <v>3</v>
      </c>
      <c r="D2" s="4" t="s">
        <v>4</v>
      </c>
      <c r="E2" s="6">
        <v>43952</v>
      </c>
      <c r="F2" s="6"/>
      <c r="H2" s="1"/>
      <c r="I2" s="35" t="s">
        <v>5</v>
      </c>
      <c r="J2" s="35"/>
      <c r="K2" s="35"/>
      <c r="M2" s="36"/>
    </row>
    <row r="3" ht="32.25" customHeight="1" spans="1:11">
      <c r="A3" s="4" t="s">
        <v>6</v>
      </c>
      <c r="B3" s="5" t="s">
        <v>7</v>
      </c>
      <c r="D3" s="4" t="s">
        <v>8</v>
      </c>
      <c r="E3" s="7">
        <f>[2]BDI!C33</f>
        <v>0.2364</v>
      </c>
      <c r="F3" s="7"/>
      <c r="H3" s="1"/>
      <c r="I3" s="35"/>
      <c r="J3" s="35"/>
      <c r="K3" s="35"/>
    </row>
    <row r="4" ht="31.5" customHeight="1" spans="1:11">
      <c r="A4" s="4" t="s">
        <v>9</v>
      </c>
      <c r="B4" s="8" t="s">
        <v>10</v>
      </c>
      <c r="C4" s="8"/>
      <c r="D4" s="9" t="s">
        <v>11</v>
      </c>
      <c r="E4" s="10" t="s">
        <v>12</v>
      </c>
      <c r="F4" s="10"/>
      <c r="H4" s="1"/>
      <c r="I4" s="37" t="s">
        <v>13</v>
      </c>
      <c r="J4" s="38"/>
      <c r="K4" s="39"/>
    </row>
    <row r="5" ht="31.5" customHeight="1" spans="1:11">
      <c r="A5" s="4" t="s">
        <v>14</v>
      </c>
      <c r="B5" s="11">
        <v>43981</v>
      </c>
      <c r="C5" s="11"/>
      <c r="I5" s="40" t="s">
        <v>8</v>
      </c>
      <c r="J5" s="40" t="s">
        <v>15</v>
      </c>
      <c r="K5" s="41" t="s">
        <v>16</v>
      </c>
    </row>
    <row r="6" ht="24" customHeight="1" spans="1:11">
      <c r="A6" s="12"/>
      <c r="B6" s="4"/>
      <c r="C6" s="13"/>
      <c r="I6" s="42">
        <v>0.2364</v>
      </c>
      <c r="J6" s="43">
        <v>0</v>
      </c>
      <c r="K6" s="44">
        <f>AVERAGE(K10:K101)</f>
        <v>0</v>
      </c>
    </row>
    <row r="7" ht="22.5" customHeight="1" spans="1:11">
      <c r="A7" s="14" t="s">
        <v>17</v>
      </c>
      <c r="B7" s="15"/>
      <c r="C7" s="15"/>
      <c r="D7" s="15"/>
      <c r="E7" s="15"/>
      <c r="F7" s="15"/>
      <c r="G7" s="16"/>
      <c r="I7" s="45" t="s">
        <v>18</v>
      </c>
      <c r="J7" s="46"/>
      <c r="K7" s="46"/>
    </row>
    <row r="8" ht="10.15" customHeight="1" spans="1:7">
      <c r="A8" s="17"/>
      <c r="B8" s="18"/>
      <c r="C8" s="19"/>
      <c r="D8" s="19"/>
      <c r="E8" s="19"/>
      <c r="F8" s="19"/>
      <c r="G8" s="19"/>
    </row>
    <row r="9" ht="38.25" spans="1:11">
      <c r="A9" s="20" t="s">
        <v>19</v>
      </c>
      <c r="B9" s="21" t="s">
        <v>20</v>
      </c>
      <c r="C9" s="20" t="s">
        <v>21</v>
      </c>
      <c r="D9" s="20" t="s">
        <v>22</v>
      </c>
      <c r="E9" s="20" t="s">
        <v>23</v>
      </c>
      <c r="F9" s="20" t="s">
        <v>24</v>
      </c>
      <c r="G9" s="20" t="s">
        <v>25</v>
      </c>
      <c r="I9" s="20" t="s">
        <v>26</v>
      </c>
      <c r="J9" s="20" t="s">
        <v>27</v>
      </c>
      <c r="K9" s="20" t="s">
        <v>16</v>
      </c>
    </row>
    <row r="10" ht="27" customHeight="1" spans="1:11">
      <c r="A10" s="22" t="str">
        <f>'[2]Planilha Orçamentária'!A10</f>
        <v>1.1</v>
      </c>
      <c r="B10" s="23" t="s">
        <v>28</v>
      </c>
      <c r="C10" s="24" t="str">
        <f>'[2]Planilha Orçamentária'!C10</f>
        <v>PROJETO DE ARQUITETURA, COORDENAÇÃO E COMPATIBILIZAÇÃO DE PROJETOS - BIM</v>
      </c>
      <c r="D10" s="25" t="s">
        <v>29</v>
      </c>
      <c r="E10" s="26" t="s">
        <v>30</v>
      </c>
      <c r="F10" s="27">
        <f>G10/1.2364</f>
        <v>42.4619864121644</v>
      </c>
      <c r="G10" s="28">
        <f>'[2]Planilha Orçamentária'!H10</f>
        <v>52.5</v>
      </c>
      <c r="H10" s="29"/>
      <c r="I10" s="47">
        <f>F10-F10*$J$6</f>
        <v>42.4619864121644</v>
      </c>
      <c r="J10" s="47">
        <f>I10*$I$6+I10</f>
        <v>52.5</v>
      </c>
      <c r="K10" s="48">
        <f>1-(J10/G10)</f>
        <v>0</v>
      </c>
    </row>
    <row r="11" ht="27" customHeight="1" spans="1:11">
      <c r="A11" s="22" t="str">
        <f>'[2]Planilha Orçamentária'!A11</f>
        <v>1.2</v>
      </c>
      <c r="B11" s="23"/>
      <c r="C11" s="24" t="str">
        <f>'[2]Planilha Orçamentária'!C11</f>
        <v>PROJETO DE ESTRUTURA DE CONCRETO, METÁLICA, MADEIRA, MISTAS E ETC INCLUINDO FUNDAÇÕES - BIM</v>
      </c>
      <c r="D11" s="25" t="s">
        <v>29</v>
      </c>
      <c r="E11" s="26" t="s">
        <v>30</v>
      </c>
      <c r="F11" s="27">
        <f t="shared" ref="F11:F28" si="0">G11/1.2364</f>
        <v>12.7385959236493</v>
      </c>
      <c r="G11" s="28">
        <f>'[2]Planilha Orçamentária'!H11</f>
        <v>15.75</v>
      </c>
      <c r="I11" s="47">
        <f t="shared" ref="I11:I74" si="1">F11-F11*$J$6</f>
        <v>12.7385959236493</v>
      </c>
      <c r="J11" s="47">
        <f t="shared" ref="J11:J74" si="2">I11*$I$6+I11</f>
        <v>15.75</v>
      </c>
      <c r="K11" s="48">
        <f t="shared" ref="K11:K74" si="3">1-(J11/G11)</f>
        <v>0</v>
      </c>
    </row>
    <row r="12" ht="27" customHeight="1" spans="1:11">
      <c r="A12" s="22" t="str">
        <f>'[2]Planilha Orçamentária'!A12</f>
        <v>1.3</v>
      </c>
      <c r="B12" s="23"/>
      <c r="C12" s="24" t="str">
        <f>'[2]Planilha Orçamentária'!C12</f>
        <v>PROJETO DE INSTALAÇÕES HIDRÁULICAS PREDIAIS - BIM</v>
      </c>
      <c r="D12" s="25" t="s">
        <v>29</v>
      </c>
      <c r="E12" s="26" t="s">
        <v>30</v>
      </c>
      <c r="F12" s="27">
        <f t="shared" si="0"/>
        <v>4.24619864121644</v>
      </c>
      <c r="G12" s="28">
        <f>'[2]Planilha Orçamentária'!H12</f>
        <v>5.25</v>
      </c>
      <c r="I12" s="47">
        <f t="shared" si="1"/>
        <v>4.24619864121644</v>
      </c>
      <c r="J12" s="47">
        <f t="shared" si="2"/>
        <v>5.25</v>
      </c>
      <c r="K12" s="48">
        <f t="shared" si="3"/>
        <v>0</v>
      </c>
    </row>
    <row r="13" ht="27" customHeight="1" spans="1:11">
      <c r="A13" s="22" t="str">
        <f>'[2]Planilha Orçamentária'!A13</f>
        <v>1.4</v>
      </c>
      <c r="B13" s="23"/>
      <c r="C13" s="24" t="str">
        <f>'[2]Planilha Orçamentária'!C13</f>
        <v>PROJETO DE INSTALAÇÕES SANITÁRIAS PREDIAIS - BIM</v>
      </c>
      <c r="D13" s="25" t="s">
        <v>29</v>
      </c>
      <c r="E13" s="26" t="s">
        <v>30</v>
      </c>
      <c r="F13" s="27">
        <f t="shared" si="0"/>
        <v>4.24619864121644</v>
      </c>
      <c r="G13" s="28">
        <f>'[2]Planilha Orçamentária'!H13</f>
        <v>5.25</v>
      </c>
      <c r="I13" s="47">
        <f t="shared" si="1"/>
        <v>4.24619864121644</v>
      </c>
      <c r="J13" s="47">
        <f t="shared" si="2"/>
        <v>5.25</v>
      </c>
      <c r="K13" s="48">
        <f t="shared" si="3"/>
        <v>0</v>
      </c>
    </row>
    <row r="14" ht="27" customHeight="1" spans="1:11">
      <c r="A14" s="22" t="str">
        <f>'[2]Planilha Orçamentária'!A14</f>
        <v>1.5</v>
      </c>
      <c r="B14" s="23"/>
      <c r="C14" s="24" t="str">
        <f>'[2]Planilha Orçamentária'!C14</f>
        <v>PROJETO DE INSTALAÇÕES PREDIAIS DE ÁGUAS PLUVIAIS INCLUSIVE REAPROVEITAMENTO - BIM</v>
      </c>
      <c r="D14" s="25" t="s">
        <v>29</v>
      </c>
      <c r="E14" s="26" t="s">
        <v>30</v>
      </c>
      <c r="F14" s="27">
        <f t="shared" si="0"/>
        <v>2.97638304755742</v>
      </c>
      <c r="G14" s="28">
        <f>'[2]Planilha Orçamentária'!H14</f>
        <v>3.68</v>
      </c>
      <c r="I14" s="47">
        <f t="shared" si="1"/>
        <v>2.97638304755742</v>
      </c>
      <c r="J14" s="47">
        <f t="shared" si="2"/>
        <v>3.68</v>
      </c>
      <c r="K14" s="48">
        <f t="shared" si="3"/>
        <v>0</v>
      </c>
    </row>
    <row r="15" ht="27" customHeight="1" spans="1:11">
      <c r="A15" s="22" t="str">
        <f>'[2]Planilha Orçamentária'!A15</f>
        <v>1.6</v>
      </c>
      <c r="B15" s="23"/>
      <c r="C15" s="24" t="str">
        <f>'[2]Planilha Orçamentária'!C15</f>
        <v>PROJETO DE INSTALAÇÕES ELÉTRICAS PREDIAIS DE BAIXA TENSÃO - BIM</v>
      </c>
      <c r="D15" s="25" t="s">
        <v>29</v>
      </c>
      <c r="E15" s="26" t="s">
        <v>30</v>
      </c>
      <c r="F15" s="27">
        <f t="shared" si="0"/>
        <v>8.49239728243287</v>
      </c>
      <c r="G15" s="28">
        <f>'[2]Planilha Orçamentária'!H15</f>
        <v>10.5</v>
      </c>
      <c r="I15" s="47">
        <f t="shared" si="1"/>
        <v>8.49239728243287</v>
      </c>
      <c r="J15" s="47">
        <f t="shared" si="2"/>
        <v>10.5</v>
      </c>
      <c r="K15" s="48">
        <f t="shared" si="3"/>
        <v>0</v>
      </c>
    </row>
    <row r="16" ht="27" customHeight="1" spans="1:11">
      <c r="A16" s="22" t="str">
        <f>'[2]Planilha Orçamentária'!A16</f>
        <v>1.7</v>
      </c>
      <c r="B16" s="23"/>
      <c r="C16" s="24" t="str">
        <f>'[2]Planilha Orçamentária'!C16</f>
        <v>PROJETO DE INSTALAÇAO DE CFTV/CATV, SONORIZAÇÃO E ALARME - BIM</v>
      </c>
      <c r="D16" s="25" t="s">
        <v>29</v>
      </c>
      <c r="E16" s="26" t="s">
        <v>30</v>
      </c>
      <c r="F16" s="27">
        <f t="shared" si="0"/>
        <v>4.24619864121644</v>
      </c>
      <c r="G16" s="28">
        <f>'[2]Planilha Orçamentária'!H16</f>
        <v>5.25</v>
      </c>
      <c r="I16" s="47">
        <f t="shared" si="1"/>
        <v>4.24619864121644</v>
      </c>
      <c r="J16" s="47">
        <f t="shared" si="2"/>
        <v>5.25</v>
      </c>
      <c r="K16" s="48">
        <f t="shared" si="3"/>
        <v>0</v>
      </c>
    </row>
    <row r="17" ht="27" customHeight="1" spans="1:11">
      <c r="A17" s="22" t="str">
        <f>'[2]Planilha Orçamentária'!A17</f>
        <v>1.8</v>
      </c>
      <c r="B17" s="23"/>
      <c r="C17" s="24" t="str">
        <f>'[2]Planilha Orçamentária'!C17</f>
        <v>PROJETO DE INSTALACAO TELEFONIA, LOGICA,CABEAMENTO ESTRUTURADO E AUTOMAÇÃO - BIM</v>
      </c>
      <c r="D17" s="25" t="s">
        <v>29</v>
      </c>
      <c r="E17" s="26" t="s">
        <v>30</v>
      </c>
      <c r="F17" s="27">
        <f t="shared" si="0"/>
        <v>6.37334196053057</v>
      </c>
      <c r="G17" s="28">
        <f>'[2]Planilha Orçamentária'!H17</f>
        <v>7.88</v>
      </c>
      <c r="I17" s="47">
        <f t="shared" si="1"/>
        <v>6.37334196053057</v>
      </c>
      <c r="J17" s="47">
        <f t="shared" si="2"/>
        <v>7.88</v>
      </c>
      <c r="K17" s="48">
        <f t="shared" si="3"/>
        <v>0</v>
      </c>
    </row>
    <row r="18" ht="27" customHeight="1" spans="1:11">
      <c r="A18" s="22" t="str">
        <f>'[2]Planilha Orçamentária'!A18</f>
        <v>1.9</v>
      </c>
      <c r="B18" s="23"/>
      <c r="C18" s="24" t="str">
        <f>'[2]Planilha Orçamentária'!C18</f>
        <v>PROJETO PREVENÇÃO E COMBATE A INCENDIO - BIM</v>
      </c>
      <c r="D18" s="25" t="s">
        <v>29</v>
      </c>
      <c r="E18" s="26" t="s">
        <v>30</v>
      </c>
      <c r="F18" s="27">
        <f t="shared" si="0"/>
        <v>4.24619864121644</v>
      </c>
      <c r="G18" s="28">
        <f>'[2]Planilha Orçamentária'!H18</f>
        <v>5.25</v>
      </c>
      <c r="I18" s="47">
        <f t="shared" si="1"/>
        <v>4.24619864121644</v>
      </c>
      <c r="J18" s="47">
        <f t="shared" si="2"/>
        <v>5.25</v>
      </c>
      <c r="K18" s="48">
        <f t="shared" si="3"/>
        <v>0</v>
      </c>
    </row>
    <row r="19" ht="27" customHeight="1" spans="1:11">
      <c r="A19" s="22" t="str">
        <f>'[2]Planilha Orçamentária'!A19</f>
        <v>1.10</v>
      </c>
      <c r="B19" s="23"/>
      <c r="C19" s="24" t="str">
        <f>'[2]Planilha Orçamentária'!C19</f>
        <v>PROJETO DE INSTALACAO DE VENTILACAO, EXAUSTAO E CLIMATIZAÇÃO - BIM</v>
      </c>
      <c r="D19" s="25" t="s">
        <v>29</v>
      </c>
      <c r="E19" s="26" t="s">
        <v>30</v>
      </c>
      <c r="F19" s="27">
        <f t="shared" si="0"/>
        <v>10.619540601747</v>
      </c>
      <c r="G19" s="28">
        <f>'[2]Planilha Orçamentária'!H19</f>
        <v>13.13</v>
      </c>
      <c r="I19" s="47">
        <f t="shared" si="1"/>
        <v>10.619540601747</v>
      </c>
      <c r="J19" s="47">
        <f t="shared" si="2"/>
        <v>13.13</v>
      </c>
      <c r="K19" s="48">
        <f t="shared" si="3"/>
        <v>0</v>
      </c>
    </row>
    <row r="20" ht="27" customHeight="1" spans="1:11">
      <c r="A20" s="22" t="str">
        <f>'[2]Planilha Orçamentária'!A20</f>
        <v>1.11</v>
      </c>
      <c r="B20" s="23"/>
      <c r="C20" s="24" t="str">
        <f>'[2]Planilha Orçamentária'!C20</f>
        <v>PROJETO DE SPDA - BIM</v>
      </c>
      <c r="D20" s="25" t="s">
        <v>29</v>
      </c>
      <c r="E20" s="26" t="s">
        <v>30</v>
      </c>
      <c r="F20" s="27">
        <f t="shared" si="0"/>
        <v>2.97638304755742</v>
      </c>
      <c r="G20" s="28">
        <f>'[2]Planilha Orçamentária'!H20</f>
        <v>3.68</v>
      </c>
      <c r="I20" s="47">
        <f t="shared" si="1"/>
        <v>2.97638304755742</v>
      </c>
      <c r="J20" s="47">
        <f t="shared" si="2"/>
        <v>3.68</v>
      </c>
      <c r="K20" s="48">
        <f t="shared" si="3"/>
        <v>0</v>
      </c>
    </row>
    <row r="21" ht="27" customHeight="1" spans="1:11">
      <c r="A21" s="22" t="str">
        <f>'[2]Planilha Orçamentária'!A21</f>
        <v>1.12</v>
      </c>
      <c r="B21" s="23"/>
      <c r="C21" s="24" t="str">
        <f>'[2]Planilha Orçamentária'!C21</f>
        <v>PROJETO DE INSTALACAO AR COMPRIMIDO/GASES - BIM</v>
      </c>
      <c r="D21" s="25" t="s">
        <v>29</v>
      </c>
      <c r="E21" s="26" t="s">
        <v>30</v>
      </c>
      <c r="F21" s="27">
        <f t="shared" si="0"/>
        <v>2.97638304755742</v>
      </c>
      <c r="G21" s="28">
        <f>'[2]Planilha Orçamentária'!H21</f>
        <v>3.68</v>
      </c>
      <c r="I21" s="47">
        <f t="shared" si="1"/>
        <v>2.97638304755742</v>
      </c>
      <c r="J21" s="47">
        <f t="shared" si="2"/>
        <v>3.68</v>
      </c>
      <c r="K21" s="48">
        <f t="shared" si="3"/>
        <v>0</v>
      </c>
    </row>
    <row r="22" ht="27" customHeight="1" spans="1:11">
      <c r="A22" s="22" t="str">
        <f>'[2]Planilha Orçamentária'!A22</f>
        <v>1.13</v>
      </c>
      <c r="B22" s="23"/>
      <c r="C22" s="24" t="str">
        <f>'[2]Planilha Orçamentária'!C22</f>
        <v>PROJETO INSTALACAO DE GASES MEDICINAIS - BIM</v>
      </c>
      <c r="D22" s="25" t="s">
        <v>29</v>
      </c>
      <c r="E22" s="26" t="s">
        <v>30</v>
      </c>
      <c r="F22" s="27">
        <f t="shared" si="0"/>
        <v>4.24619864121644</v>
      </c>
      <c r="G22" s="28">
        <f>'[2]Planilha Orçamentária'!H22</f>
        <v>5.25</v>
      </c>
      <c r="I22" s="47">
        <f t="shared" si="1"/>
        <v>4.24619864121644</v>
      </c>
      <c r="J22" s="47">
        <f t="shared" si="2"/>
        <v>5.25</v>
      </c>
      <c r="K22" s="48">
        <f t="shared" si="3"/>
        <v>0</v>
      </c>
    </row>
    <row r="23" ht="27" customHeight="1" spans="1:11">
      <c r="A23" s="22" t="str">
        <f>'[2]Planilha Orçamentária'!A23</f>
        <v>1.14</v>
      </c>
      <c r="B23" s="23"/>
      <c r="C23" s="24" t="str">
        <f>'[2]Planilha Orçamentária'!C23</f>
        <v>PROJETO DE LUMINOTECNIA - BIM</v>
      </c>
      <c r="D23" s="25" t="s">
        <v>29</v>
      </c>
      <c r="E23" s="26" t="s">
        <v>30</v>
      </c>
      <c r="F23" s="27">
        <f t="shared" si="0"/>
        <v>6.37334196053057</v>
      </c>
      <c r="G23" s="28">
        <f>'[2]Planilha Orçamentária'!H23</f>
        <v>7.88</v>
      </c>
      <c r="I23" s="47">
        <f t="shared" si="1"/>
        <v>6.37334196053057</v>
      </c>
      <c r="J23" s="47">
        <f t="shared" si="2"/>
        <v>7.88</v>
      </c>
      <c r="K23" s="48">
        <f t="shared" si="3"/>
        <v>0</v>
      </c>
    </row>
    <row r="24" ht="27" customHeight="1" spans="1:11">
      <c r="A24" s="22" t="str">
        <f>'[2]Planilha Orçamentária'!A24</f>
        <v>1.15</v>
      </c>
      <c r="B24" s="23"/>
      <c r="C24" s="24" t="str">
        <f>'[2]Planilha Orçamentária'!C24</f>
        <v>PROJETO DE CONDICIONAMENTO ACÚSTICO - BIM</v>
      </c>
      <c r="D24" s="25" t="s">
        <v>29</v>
      </c>
      <c r="E24" s="26" t="s">
        <v>30</v>
      </c>
      <c r="F24" s="27">
        <f t="shared" si="0"/>
        <v>8.49239728243287</v>
      </c>
      <c r="G24" s="28">
        <f>'[2]Planilha Orçamentária'!H24</f>
        <v>10.5</v>
      </c>
      <c r="I24" s="47">
        <f t="shared" si="1"/>
        <v>8.49239728243287</v>
      </c>
      <c r="J24" s="47">
        <f t="shared" si="2"/>
        <v>10.5</v>
      </c>
      <c r="K24" s="48">
        <f t="shared" si="3"/>
        <v>0</v>
      </c>
    </row>
    <row r="25" ht="27" customHeight="1" spans="1:11">
      <c r="A25" s="22" t="str">
        <f>'[2]Planilha Orçamentária'!A25</f>
        <v>1.16</v>
      </c>
      <c r="B25" s="23"/>
      <c r="C25" s="24" t="str">
        <f>'[2]Planilha Orçamentária'!C25</f>
        <v>PROJETO DE SONORIZAÇÃO - BIM</v>
      </c>
      <c r="D25" s="25" t="s">
        <v>29</v>
      </c>
      <c r="E25" s="26" t="s">
        <v>30</v>
      </c>
      <c r="F25" s="27">
        <f t="shared" si="0"/>
        <v>8.49239728243287</v>
      </c>
      <c r="G25" s="28">
        <f>'[2]Planilha Orçamentária'!H25</f>
        <v>10.5</v>
      </c>
      <c r="I25" s="47">
        <f t="shared" si="1"/>
        <v>8.49239728243287</v>
      </c>
      <c r="J25" s="47">
        <f t="shared" si="2"/>
        <v>10.5</v>
      </c>
      <c r="K25" s="48">
        <f t="shared" si="3"/>
        <v>0</v>
      </c>
    </row>
    <row r="26" ht="27" customHeight="1" spans="1:11">
      <c r="A26" s="22" t="str">
        <f>'[2]Planilha Orçamentária'!A26</f>
        <v>1.17</v>
      </c>
      <c r="B26" s="23"/>
      <c r="C26" s="24" t="str">
        <f>'[2]Planilha Orçamentária'!C26</f>
        <v>PROJETO DE GERENCIAMENTO DE RESÍDUOS SÓLIDOS - BIM</v>
      </c>
      <c r="D26" s="25" t="s">
        <v>29</v>
      </c>
      <c r="E26" s="26" t="s">
        <v>30</v>
      </c>
      <c r="F26" s="27">
        <f t="shared" si="0"/>
        <v>2.12714331931414</v>
      </c>
      <c r="G26" s="28">
        <f>'[2]Planilha Orçamentária'!H26</f>
        <v>2.63</v>
      </c>
      <c r="I26" s="47">
        <f t="shared" si="1"/>
        <v>2.12714331931414</v>
      </c>
      <c r="J26" s="47">
        <f t="shared" si="2"/>
        <v>2.63</v>
      </c>
      <c r="K26" s="48">
        <f t="shared" si="3"/>
        <v>0</v>
      </c>
    </row>
    <row r="27" ht="27" customHeight="1" spans="1:11">
      <c r="A27" s="22" t="str">
        <f>'[2]Planilha Orçamentária'!A27</f>
        <v>1.18</v>
      </c>
      <c r="B27" s="23"/>
      <c r="C27" s="24" t="str">
        <f>'[2]Planilha Orçamentária'!C27</f>
        <v>PROJETO COMPLEMENTARES DE INSTALAÇÕES MECÂNICAS: ELEVADORES, MONTO-CARGAS, RAMPAS, ESCADAS E ESTEIRAS ROLANTES, ENTRE OUTROS. - BIM</v>
      </c>
      <c r="D27" s="25" t="s">
        <v>29</v>
      </c>
      <c r="E27" s="26" t="s">
        <v>30</v>
      </c>
      <c r="F27" s="27">
        <f t="shared" si="0"/>
        <v>6.37334196053057</v>
      </c>
      <c r="G27" s="28">
        <f>'[2]Planilha Orçamentária'!H27</f>
        <v>7.88</v>
      </c>
      <c r="I27" s="47">
        <f t="shared" si="1"/>
        <v>6.37334196053057</v>
      </c>
      <c r="J27" s="47">
        <f t="shared" si="2"/>
        <v>7.88</v>
      </c>
      <c r="K27" s="48">
        <f t="shared" si="3"/>
        <v>0</v>
      </c>
    </row>
    <row r="28" ht="27" customHeight="1" spans="1:11">
      <c r="A28" s="22" t="str">
        <f>'[2]Planilha Orçamentária'!A28</f>
        <v>1.19</v>
      </c>
      <c r="B28" s="23"/>
      <c r="C28" s="24" t="str">
        <f>'[2]Planilha Orçamentária'!C28</f>
        <v>PROJETO ESPECIALIZADOS DE ESTACIONAMENTO E TRÁFEGO DE VEÍCULOS - BIM</v>
      </c>
      <c r="D28" s="25" t="s">
        <v>29</v>
      </c>
      <c r="E28" s="26" t="s">
        <v>30</v>
      </c>
      <c r="F28" s="27">
        <f t="shared" si="0"/>
        <v>4.24619864121644</v>
      </c>
      <c r="G28" s="28">
        <f>'[2]Planilha Orçamentária'!H28</f>
        <v>5.25</v>
      </c>
      <c r="I28" s="47">
        <f t="shared" si="1"/>
        <v>4.24619864121644</v>
      </c>
      <c r="J28" s="47">
        <f t="shared" si="2"/>
        <v>5.25</v>
      </c>
      <c r="K28" s="48">
        <f t="shared" si="3"/>
        <v>0</v>
      </c>
    </row>
    <row r="29" ht="27" customHeight="1" spans="1:11">
      <c r="A29" s="22" t="str">
        <f>'[2]Planilha Orçamentária'!A30</f>
        <v>2.1</v>
      </c>
      <c r="B29" s="23" t="s">
        <v>31</v>
      </c>
      <c r="C29" s="24" t="str">
        <f>'[2]Planilha Orçamentária'!C30</f>
        <v>PROJETO EXECUTIVO GERAL DE ARQUITETURA, COORDENAÇÃO E COMPATIBILIZAÇÃO DE PROJETOS</v>
      </c>
      <c r="D29" s="26" t="s">
        <v>32</v>
      </c>
      <c r="E29" s="26" t="s">
        <v>30</v>
      </c>
      <c r="F29" s="27">
        <f>'[2]Planilha Orçamentária'!G30</f>
        <v>23.47</v>
      </c>
      <c r="G29" s="28">
        <f>'[2]Planilha Orçamentária'!H30</f>
        <v>29.018308</v>
      </c>
      <c r="I29" s="47">
        <f t="shared" si="1"/>
        <v>23.47</v>
      </c>
      <c r="J29" s="47">
        <f t="shared" si="2"/>
        <v>29.018308</v>
      </c>
      <c r="K29" s="48">
        <f t="shared" si="3"/>
        <v>0</v>
      </c>
    </row>
    <row r="30" ht="27" customHeight="1" spans="1:11">
      <c r="A30" s="22" t="str">
        <f>'[2]Planilha Orçamentária'!A31</f>
        <v>2.2</v>
      </c>
      <c r="B30" s="23"/>
      <c r="C30" s="24" t="str">
        <f>'[2]Planilha Orçamentária'!C31</f>
        <v>PROJETO COMPLETO DE ESTRUTURA INCLUINDO FUNDAÇÕES</v>
      </c>
      <c r="D30" s="26" t="s">
        <v>32</v>
      </c>
      <c r="E30" s="26" t="s">
        <v>30</v>
      </c>
      <c r="F30" s="27">
        <f>'[2]Planilha Orçamentária'!G31</f>
        <v>11.26</v>
      </c>
      <c r="G30" s="28">
        <f>'[2]Planilha Orçamentária'!H31</f>
        <v>13.921864</v>
      </c>
      <c r="I30" s="47">
        <f t="shared" si="1"/>
        <v>11.26</v>
      </c>
      <c r="J30" s="47">
        <f t="shared" si="2"/>
        <v>13.921864</v>
      </c>
      <c r="K30" s="48">
        <f t="shared" si="3"/>
        <v>0</v>
      </c>
    </row>
    <row r="31" ht="27" customHeight="1" spans="1:13">
      <c r="A31" s="22" t="str">
        <f>'[2]Planilha Orçamentária'!A32</f>
        <v>2.3</v>
      </c>
      <c r="B31" s="23"/>
      <c r="C31" s="24" t="str">
        <f>'[2]Planilha Orçamentária'!C32</f>
        <v>PROJETO EM ESTRUTURA METALICA</v>
      </c>
      <c r="D31" s="26" t="s">
        <v>33</v>
      </c>
      <c r="E31" s="26" t="s">
        <v>30</v>
      </c>
      <c r="F31" s="27">
        <f>'[2]Planilha Orçamentária'!G32</f>
        <v>12.14</v>
      </c>
      <c r="G31" s="28">
        <f>'[2]Planilha Orçamentária'!H32</f>
        <v>15.009896</v>
      </c>
      <c r="I31" s="47">
        <f t="shared" si="1"/>
        <v>12.14</v>
      </c>
      <c r="J31" s="47">
        <f t="shared" si="2"/>
        <v>15.009896</v>
      </c>
      <c r="K31" s="48">
        <f t="shared" si="3"/>
        <v>0</v>
      </c>
      <c r="M31" s="49"/>
    </row>
    <row r="32" ht="27" customHeight="1" spans="1:11">
      <c r="A32" s="22" t="str">
        <f>'[2]Planilha Orçamentária'!A33</f>
        <v>2.4</v>
      </c>
      <c r="B32" s="23"/>
      <c r="C32" s="24" t="str">
        <f>'[2]Planilha Orçamentária'!C33</f>
        <v>PROJETO HIDROSANITARIO (ÁGUA FRIA, ESGOTO, PLUVIAL, REAPROVEITAMENTO DE ÁGUA DE CHUVA E TRATAMENTO DE EFLUENTES)</v>
      </c>
      <c r="D32" s="26" t="s">
        <v>34</v>
      </c>
      <c r="E32" s="26" t="s">
        <v>30</v>
      </c>
      <c r="F32" s="27">
        <f>'[2]Planilha Orçamentária'!G33</f>
        <v>8.2</v>
      </c>
      <c r="G32" s="28">
        <f>'[2]Planilha Orçamentária'!H33</f>
        <v>10.13848</v>
      </c>
      <c r="I32" s="47">
        <f t="shared" si="1"/>
        <v>8.2</v>
      </c>
      <c r="J32" s="47">
        <f t="shared" si="2"/>
        <v>10.13848</v>
      </c>
      <c r="K32" s="48">
        <f t="shared" si="3"/>
        <v>0</v>
      </c>
    </row>
    <row r="33" ht="27" customHeight="1" spans="1:11">
      <c r="A33" s="22" t="str">
        <f>'[2]Planilha Orçamentária'!A34</f>
        <v>2.5</v>
      </c>
      <c r="B33" s="23"/>
      <c r="C33" s="24" t="str">
        <f>'[2]Planilha Orçamentária'!C34</f>
        <v>PROJETO DE INSTALACAO ELETRICA</v>
      </c>
      <c r="D33" s="26" t="s">
        <v>33</v>
      </c>
      <c r="E33" s="26" t="s">
        <v>30</v>
      </c>
      <c r="F33" s="27">
        <f>'[2]Planilha Orçamentária'!G34</f>
        <v>7.1</v>
      </c>
      <c r="G33" s="28">
        <f>'[2]Planilha Orçamentária'!H34</f>
        <v>8.77844</v>
      </c>
      <c r="I33" s="47">
        <f t="shared" si="1"/>
        <v>7.1</v>
      </c>
      <c r="J33" s="47">
        <f t="shared" si="2"/>
        <v>8.77844</v>
      </c>
      <c r="K33" s="48">
        <f t="shared" si="3"/>
        <v>0</v>
      </c>
    </row>
    <row r="34" ht="27" customHeight="1" spans="1:12">
      <c r="A34" s="22" t="str">
        <f>'[2]Planilha Orçamentária'!A35</f>
        <v>2.6</v>
      </c>
      <c r="B34" s="23"/>
      <c r="C34" s="24" t="str">
        <f>'[2]Planilha Orçamentária'!C35</f>
        <v>PROJETO DE INSTALAÇAO DE CFTV/CATV, SONORIZAÇÃO E ALARME</v>
      </c>
      <c r="D34" s="26" t="s">
        <v>35</v>
      </c>
      <c r="E34" s="26" t="s">
        <v>30</v>
      </c>
      <c r="F34" s="27">
        <f>'[2]Planilha Orçamentária'!G35</f>
        <v>3.16</v>
      </c>
      <c r="G34" s="28">
        <f>'[2]Planilha Orçamentária'!H35</f>
        <v>3.907024</v>
      </c>
      <c r="I34" s="47">
        <f t="shared" si="1"/>
        <v>3.16</v>
      </c>
      <c r="J34" s="47">
        <f t="shared" si="2"/>
        <v>3.907024</v>
      </c>
      <c r="K34" s="48">
        <f t="shared" si="3"/>
        <v>0</v>
      </c>
      <c r="L34" s="49"/>
    </row>
    <row r="35" ht="27" customHeight="1" spans="1:11">
      <c r="A35" s="22" t="str">
        <f>'[2]Planilha Orçamentária'!A36</f>
        <v>2.7</v>
      </c>
      <c r="B35" s="23"/>
      <c r="C35" s="24" t="str">
        <f>'[2]Planilha Orçamentária'!C36</f>
        <v>PROJETO DE INSTALACAO TELEFONIA, LOGICA E CABEAMENTO ESTRUTURADO</v>
      </c>
      <c r="D35" s="26" t="s">
        <v>32</v>
      </c>
      <c r="E35" s="26" t="s">
        <v>30</v>
      </c>
      <c r="F35" s="27">
        <f>'[2]Planilha Orçamentária'!G36</f>
        <v>5.57878</v>
      </c>
      <c r="G35" s="28">
        <f>'[2]Planilha Orçamentária'!H36</f>
        <v>6.897603592</v>
      </c>
      <c r="I35" s="47">
        <f t="shared" si="1"/>
        <v>5.57878</v>
      </c>
      <c r="J35" s="47">
        <f t="shared" si="2"/>
        <v>6.897603592</v>
      </c>
      <c r="K35" s="48">
        <f t="shared" si="3"/>
        <v>0</v>
      </c>
    </row>
    <row r="36" ht="27" customHeight="1" spans="1:11">
      <c r="A36" s="22" t="str">
        <f>'[2]Planilha Orçamentária'!A37</f>
        <v>2.8</v>
      </c>
      <c r="B36" s="23"/>
      <c r="C36" s="24" t="str">
        <f>'[2]Planilha Orçamentária'!C37</f>
        <v>PROJETO PREVENÇÃO E COMBATE A INCENDIO</v>
      </c>
      <c r="D36" s="26" t="s">
        <v>36</v>
      </c>
      <c r="E36" s="26" t="s">
        <v>30</v>
      </c>
      <c r="F36" s="27">
        <f>'[2]Planilha Orçamentária'!G37</f>
        <v>3.50385</v>
      </c>
      <c r="G36" s="28">
        <f>'[2]Planilha Orçamentária'!H37</f>
        <v>4.33216014</v>
      </c>
      <c r="I36" s="47">
        <f t="shared" si="1"/>
        <v>3.50385</v>
      </c>
      <c r="J36" s="47">
        <f t="shared" si="2"/>
        <v>4.33216014</v>
      </c>
      <c r="K36" s="48">
        <f t="shared" si="3"/>
        <v>0</v>
      </c>
    </row>
    <row r="37" ht="27" customHeight="1" spans="1:11">
      <c r="A37" s="22" t="str">
        <f>'[2]Planilha Orçamentária'!A38</f>
        <v>2.9</v>
      </c>
      <c r="B37" s="23"/>
      <c r="C37" s="24" t="str">
        <f>'[2]Planilha Orçamentária'!C38</f>
        <v>PROJETO DE INSTALACAO DE VENTILACAO, EXAUSTAO E CLIMATIZAÇÃO</v>
      </c>
      <c r="D37" s="26" t="s">
        <v>37</v>
      </c>
      <c r="E37" s="26" t="s">
        <v>30</v>
      </c>
      <c r="F37" s="27">
        <f>'[2]Planilha Orçamentária'!G38</f>
        <v>5.29</v>
      </c>
      <c r="G37" s="28">
        <f>'[2]Planilha Orçamentária'!H38</f>
        <v>6.540556</v>
      </c>
      <c r="I37" s="47">
        <f t="shared" si="1"/>
        <v>5.29</v>
      </c>
      <c r="J37" s="47">
        <f t="shared" si="2"/>
        <v>6.540556</v>
      </c>
      <c r="K37" s="48">
        <f t="shared" si="3"/>
        <v>0</v>
      </c>
    </row>
    <row r="38" ht="27" customHeight="1" spans="1:12">
      <c r="A38" s="22" t="str">
        <f>'[2]Planilha Orçamentária'!A39</f>
        <v>2.10</v>
      </c>
      <c r="B38" s="23"/>
      <c r="C38" s="24" t="str">
        <f>'[2]Planilha Orçamentária'!C39</f>
        <v>PROJETO COMUNICAÇÃO VISUAL/SINALIZAÇÃO</v>
      </c>
      <c r="D38" s="26" t="s">
        <v>33</v>
      </c>
      <c r="E38" s="26" t="s">
        <v>30</v>
      </c>
      <c r="F38" s="27">
        <f>'[2]Planilha Orçamentária'!G39</f>
        <v>3.77</v>
      </c>
      <c r="G38" s="28">
        <f>'[2]Planilha Orçamentária'!H39</f>
        <v>4.661228</v>
      </c>
      <c r="I38" s="47">
        <f t="shared" si="1"/>
        <v>3.77</v>
      </c>
      <c r="J38" s="47">
        <f t="shared" si="2"/>
        <v>4.661228</v>
      </c>
      <c r="K38" s="48">
        <f t="shared" si="3"/>
        <v>0</v>
      </c>
      <c r="L38" s="32"/>
    </row>
    <row r="39" ht="27" customHeight="1" spans="1:13">
      <c r="A39" s="22" t="str">
        <f>'[2]Planilha Orçamentária'!A40</f>
        <v>2.11</v>
      </c>
      <c r="B39" s="23"/>
      <c r="C39" s="24" t="str">
        <f>'[2]Planilha Orçamentária'!C40</f>
        <v>PROJETO DE SPDA</v>
      </c>
      <c r="D39" s="26" t="s">
        <v>33</v>
      </c>
      <c r="E39" s="26" t="s">
        <v>30</v>
      </c>
      <c r="F39" s="27">
        <f>'[2]Planilha Orçamentária'!G40</f>
        <v>2.49</v>
      </c>
      <c r="G39" s="28">
        <f>'[2]Planilha Orçamentária'!H40</f>
        <v>3.078636</v>
      </c>
      <c r="I39" s="47">
        <f t="shared" si="1"/>
        <v>2.49</v>
      </c>
      <c r="J39" s="47">
        <f t="shared" si="2"/>
        <v>3.078636</v>
      </c>
      <c r="K39" s="48">
        <f t="shared" si="3"/>
        <v>0</v>
      </c>
      <c r="M39" s="50"/>
    </row>
    <row r="40" ht="27" customHeight="1" spans="1:13">
      <c r="A40" s="22" t="str">
        <f>'[2]Planilha Orçamentária'!A41</f>
        <v>2.12</v>
      </c>
      <c r="B40" s="23"/>
      <c r="C40" s="24" t="str">
        <f>'[2]Planilha Orçamentária'!C41</f>
        <v>PROJETO DE INSTALACAO AR COMPRIMIDO/GASES</v>
      </c>
      <c r="D40" s="26" t="s">
        <v>35</v>
      </c>
      <c r="E40" s="26" t="s">
        <v>30</v>
      </c>
      <c r="F40" s="27">
        <f>'[2]Planilha Orçamentária'!G41</f>
        <v>1.9</v>
      </c>
      <c r="G40" s="28">
        <f>'[2]Planilha Orçamentária'!H41</f>
        <v>2.34916</v>
      </c>
      <c r="I40" s="47">
        <f t="shared" si="1"/>
        <v>1.9</v>
      </c>
      <c r="J40" s="47">
        <f t="shared" si="2"/>
        <v>2.34916</v>
      </c>
      <c r="K40" s="48">
        <f t="shared" si="3"/>
        <v>0</v>
      </c>
      <c r="M40" s="32"/>
    </row>
    <row r="41" ht="27" customHeight="1" spans="1:13">
      <c r="A41" s="22" t="str">
        <f>'[2]Planilha Orçamentária'!A42</f>
        <v>2.13</v>
      </c>
      <c r="B41" s="23"/>
      <c r="C41" s="24" t="str">
        <f>'[2]Planilha Orçamentária'!C42</f>
        <v>PROJETO INSTALACAO DE GASES MEDICINAIS</v>
      </c>
      <c r="D41" s="30" t="s">
        <v>38</v>
      </c>
      <c r="E41" s="26" t="s">
        <v>30</v>
      </c>
      <c r="F41" s="27">
        <f>'[2]Planilha Orçamentária'!G42</f>
        <v>1.05</v>
      </c>
      <c r="G41" s="28">
        <f>'[2]Planilha Orçamentária'!H42</f>
        <v>1.29822</v>
      </c>
      <c r="I41" s="47">
        <f t="shared" si="1"/>
        <v>1.05</v>
      </c>
      <c r="J41" s="47">
        <f t="shared" si="2"/>
        <v>1.29822</v>
      </c>
      <c r="K41" s="48">
        <f t="shared" si="3"/>
        <v>0</v>
      </c>
      <c r="L41" s="32"/>
      <c r="M41" s="49"/>
    </row>
    <row r="42" ht="26.25" customHeight="1" spans="1:11">
      <c r="A42" s="22" t="str">
        <f>'[2]Planilha Orçamentária'!A44</f>
        <v>3.1</v>
      </c>
      <c r="B42" s="31" t="s">
        <v>39</v>
      </c>
      <c r="C42" s="24" t="str">
        <f>'[2]Planilha Orçamentária'!C44</f>
        <v>PROJETO DE ABASTECIMENTO DE ÀGUA DISTRIBUIÇÃO ATÉ 15.000,00 M2</v>
      </c>
      <c r="D42" s="30" t="s">
        <v>38</v>
      </c>
      <c r="E42" s="26" t="s">
        <v>30</v>
      </c>
      <c r="F42" s="27">
        <f>'[2]Planilha Orçamentária'!G44</f>
        <v>0.5</v>
      </c>
      <c r="G42" s="28">
        <f>'[2]Planilha Orçamentária'!H44</f>
        <v>0.6182</v>
      </c>
      <c r="I42" s="47">
        <f t="shared" si="1"/>
        <v>0.5</v>
      </c>
      <c r="J42" s="47">
        <f t="shared" si="2"/>
        <v>0.6182</v>
      </c>
      <c r="K42" s="48">
        <f t="shared" si="3"/>
        <v>0</v>
      </c>
    </row>
    <row r="43" ht="27" customHeight="1" spans="1:11">
      <c r="A43" s="22" t="str">
        <f>'[2]Planilha Orçamentária'!A45</f>
        <v>3.2</v>
      </c>
      <c r="B43" s="31"/>
      <c r="C43" s="24" t="str">
        <f>'[2]Planilha Orçamentária'!C45</f>
        <v>PROJETO DE ABASTECIMENTO DE ÀGUA DISTRIBUIÇÃO DE 15.000,01 A 40.000,00 M2</v>
      </c>
      <c r="D43" s="30" t="s">
        <v>38</v>
      </c>
      <c r="E43" s="26" t="s">
        <v>30</v>
      </c>
      <c r="F43" s="27">
        <f>'[2]Planilha Orçamentária'!G45</f>
        <v>0.45</v>
      </c>
      <c r="G43" s="28">
        <f>'[2]Planilha Orçamentária'!H45</f>
        <v>0.55638</v>
      </c>
      <c r="I43" s="47">
        <f t="shared" si="1"/>
        <v>0.45</v>
      </c>
      <c r="J43" s="47">
        <f t="shared" si="2"/>
        <v>0.55638</v>
      </c>
      <c r="K43" s="48">
        <f t="shared" si="3"/>
        <v>0</v>
      </c>
    </row>
    <row r="44" ht="26.25" customHeight="1" spans="1:11">
      <c r="A44" s="22" t="str">
        <f>'[2]Planilha Orçamentária'!A46</f>
        <v>3.3</v>
      </c>
      <c r="B44" s="31"/>
      <c r="C44" s="24" t="str">
        <f>'[2]Planilha Orçamentária'!C46</f>
        <v>PROJETO DE ABASTECIMENTO DE ÀGUA DISTRIBUIÇÃO DE 40.000,01 A 125.000,00 M2</v>
      </c>
      <c r="D44" s="30" t="s">
        <v>38</v>
      </c>
      <c r="E44" s="26" t="s">
        <v>30</v>
      </c>
      <c r="F44" s="27">
        <f>'[2]Planilha Orçamentária'!G46</f>
        <v>0.35</v>
      </c>
      <c r="G44" s="28">
        <f>'[2]Planilha Orçamentária'!H46</f>
        <v>0.43274</v>
      </c>
      <c r="I44" s="47">
        <f t="shared" si="1"/>
        <v>0.35</v>
      </c>
      <c r="J44" s="47">
        <f t="shared" si="2"/>
        <v>0.43274</v>
      </c>
      <c r="K44" s="48">
        <f t="shared" si="3"/>
        <v>0</v>
      </c>
    </row>
    <row r="45" ht="26.25" customHeight="1" spans="1:11">
      <c r="A45" s="22" t="str">
        <f>'[2]Planilha Orçamentária'!A47</f>
        <v>3.4</v>
      </c>
      <c r="B45" s="31"/>
      <c r="C45" s="24" t="str">
        <f>'[2]Planilha Orçamentária'!C47</f>
        <v>PROJETO DE ABASTECIMENTO DE ÀGUA DISTRIBUIÇÃO ACIMA DE 125.000,00 M2</v>
      </c>
      <c r="D45" s="30" t="s">
        <v>38</v>
      </c>
      <c r="E45" s="26" t="s">
        <v>30</v>
      </c>
      <c r="F45" s="27">
        <f>'[2]Planilha Orçamentária'!G47</f>
        <v>0.3</v>
      </c>
      <c r="G45" s="28">
        <f>'[2]Planilha Orçamentária'!H47</f>
        <v>0.37092</v>
      </c>
      <c r="I45" s="47">
        <f t="shared" si="1"/>
        <v>0.3</v>
      </c>
      <c r="J45" s="47">
        <f t="shared" si="2"/>
        <v>0.37092</v>
      </c>
      <c r="K45" s="48">
        <f t="shared" si="3"/>
        <v>0</v>
      </c>
    </row>
    <row r="46" ht="26.25" customHeight="1" spans="1:11">
      <c r="A46" s="22" t="str">
        <f>'[2]Planilha Orçamentária'!A48</f>
        <v>3.5</v>
      </c>
      <c r="B46" s="31"/>
      <c r="C46" s="24" t="str">
        <f>'[2]Planilha Orçamentária'!C48</f>
        <v>PROJETO DE DRENAGEM PLUVIAL (MICRO E MACRODRENAGEM) ATÉ 10.000,00 M2</v>
      </c>
      <c r="D46" s="30" t="s">
        <v>38</v>
      </c>
      <c r="E46" s="26" t="s">
        <v>30</v>
      </c>
      <c r="F46" s="27">
        <f>'[2]Planilha Orçamentária'!G48</f>
        <v>0.45</v>
      </c>
      <c r="G46" s="28">
        <f>'[2]Planilha Orçamentária'!H48</f>
        <v>0.55638</v>
      </c>
      <c r="I46" s="47">
        <f t="shared" si="1"/>
        <v>0.45</v>
      </c>
      <c r="J46" s="47">
        <f t="shared" si="2"/>
        <v>0.55638</v>
      </c>
      <c r="K46" s="48">
        <f t="shared" si="3"/>
        <v>0</v>
      </c>
    </row>
    <row r="47" ht="26.25" customHeight="1" spans="1:11">
      <c r="A47" s="22" t="str">
        <f>'[2]Planilha Orçamentária'!A49</f>
        <v>3.6</v>
      </c>
      <c r="B47" s="31"/>
      <c r="C47" s="24" t="str">
        <f>'[2]Planilha Orçamentária'!C49</f>
        <v>PROJETO DE DRENAGEM PLUVIAL (MICRO E MACRODRENAGEM) DE 10.000,01 A 50.000,00 M2</v>
      </c>
      <c r="D47" s="30" t="s">
        <v>38</v>
      </c>
      <c r="E47" s="26" t="s">
        <v>30</v>
      </c>
      <c r="F47" s="27">
        <f>'[2]Planilha Orçamentária'!G49</f>
        <v>0.4</v>
      </c>
      <c r="G47" s="28">
        <f>'[2]Planilha Orçamentária'!H49</f>
        <v>0.49456</v>
      </c>
      <c r="I47" s="47">
        <f t="shared" si="1"/>
        <v>0.4</v>
      </c>
      <c r="J47" s="47">
        <f t="shared" si="2"/>
        <v>0.49456</v>
      </c>
      <c r="K47" s="48">
        <f t="shared" si="3"/>
        <v>0</v>
      </c>
    </row>
    <row r="48" ht="26.25" customHeight="1" spans="1:11">
      <c r="A48" s="22" t="str">
        <f>'[2]Planilha Orçamentária'!A50</f>
        <v>3.7</v>
      </c>
      <c r="B48" s="31"/>
      <c r="C48" s="24" t="str">
        <f>'[2]Planilha Orçamentária'!C50</f>
        <v>PROJETO DE DRENAGEM PLUVIAL (MICRO E MACRODRENAGEM) DE 50.000,01 A 150.000,00 M2</v>
      </c>
      <c r="D48" s="30" t="s">
        <v>38</v>
      </c>
      <c r="E48" s="26" t="s">
        <v>30</v>
      </c>
      <c r="F48" s="27">
        <f>'[2]Planilha Orçamentária'!G50</f>
        <v>0.35</v>
      </c>
      <c r="G48" s="28">
        <f>'[2]Planilha Orçamentária'!H50</f>
        <v>0.43274</v>
      </c>
      <c r="I48" s="47">
        <f t="shared" si="1"/>
        <v>0.35</v>
      </c>
      <c r="J48" s="47">
        <f t="shared" si="2"/>
        <v>0.43274</v>
      </c>
      <c r="K48" s="48">
        <f t="shared" si="3"/>
        <v>0</v>
      </c>
    </row>
    <row r="49" ht="26.25" customHeight="1" spans="1:11">
      <c r="A49" s="22" t="str">
        <f>'[2]Planilha Orçamentária'!A51</f>
        <v>3.8</v>
      </c>
      <c r="B49" s="31"/>
      <c r="C49" s="24" t="str">
        <f>'[2]Planilha Orçamentária'!C51</f>
        <v>PROJETO DE IRRIGAÇÃO (ÁREAS VERDES E JARDINS) ATÉ 500 M²</v>
      </c>
      <c r="D49" s="30" t="s">
        <v>38</v>
      </c>
      <c r="E49" s="26" t="s">
        <v>30</v>
      </c>
      <c r="F49" s="27">
        <f>'[2]Planilha Orçamentária'!G51</f>
        <v>1.1</v>
      </c>
      <c r="G49" s="28">
        <f>'[2]Planilha Orçamentária'!H51</f>
        <v>1.36004</v>
      </c>
      <c r="I49" s="47">
        <f t="shared" si="1"/>
        <v>1.1</v>
      </c>
      <c r="J49" s="47">
        <f t="shared" si="2"/>
        <v>1.36004</v>
      </c>
      <c r="K49" s="48">
        <f t="shared" si="3"/>
        <v>0</v>
      </c>
    </row>
    <row r="50" ht="26.25" customHeight="1" spans="1:11">
      <c r="A50" s="22" t="str">
        <f>'[2]Planilha Orçamentária'!A52</f>
        <v>3.9</v>
      </c>
      <c r="B50" s="31"/>
      <c r="C50" s="24" t="str">
        <f>'[2]Planilha Orçamentária'!C52</f>
        <v>PROJETO DE IRRIGAÇÃO (ÁREAS VERDES E JARDINS) ACIMA DE 500 M²</v>
      </c>
      <c r="D50" s="30" t="s">
        <v>38</v>
      </c>
      <c r="E50" s="26" t="s">
        <v>30</v>
      </c>
      <c r="F50" s="27">
        <f>'[2]Planilha Orçamentária'!G52</f>
        <v>0.9</v>
      </c>
      <c r="G50" s="28">
        <f>'[2]Planilha Orçamentária'!H52</f>
        <v>1.11276</v>
      </c>
      <c r="I50" s="47">
        <f t="shared" si="1"/>
        <v>0.9</v>
      </c>
      <c r="J50" s="47">
        <f t="shared" si="2"/>
        <v>1.11276</v>
      </c>
      <c r="K50" s="48">
        <f t="shared" si="3"/>
        <v>0</v>
      </c>
    </row>
    <row r="51" ht="26.25" customHeight="1" spans="1:11">
      <c r="A51" s="22" t="str">
        <f>'[2]Planilha Orçamentária'!A53</f>
        <v>3.10</v>
      </c>
      <c r="B51" s="31"/>
      <c r="C51" s="24" t="str">
        <f>'[2]Planilha Orçamentária'!C53</f>
        <v>PROJETO DE ESGOTO SANITARIOS REDE CONDOMINIAL C/ FOSSA E FILTRO ATÉ 15.000,00 M2</v>
      </c>
      <c r="D51" s="30" t="s">
        <v>38</v>
      </c>
      <c r="E51" s="26" t="s">
        <v>30</v>
      </c>
      <c r="F51" s="27">
        <f>'[2]Planilha Orçamentária'!G53</f>
        <v>0.45</v>
      </c>
      <c r="G51" s="28">
        <f>'[2]Planilha Orçamentária'!H53</f>
        <v>0.55638</v>
      </c>
      <c r="I51" s="47">
        <f t="shared" si="1"/>
        <v>0.45</v>
      </c>
      <c r="J51" s="47">
        <f t="shared" si="2"/>
        <v>0.55638</v>
      </c>
      <c r="K51" s="48">
        <f t="shared" si="3"/>
        <v>0</v>
      </c>
    </row>
    <row r="52" ht="26.25" customHeight="1" spans="1:11">
      <c r="A52" s="22" t="str">
        <f>'[2]Planilha Orçamentária'!A54</f>
        <v>3.11</v>
      </c>
      <c r="B52" s="31"/>
      <c r="C52" s="24" t="str">
        <f>'[2]Planilha Orçamentária'!C54</f>
        <v>PROJETO DE ESGOTO SANITARIOS REDE CONDOMINIAL C/ FOSSA E FILTRO DE 15.000,01 A 165.000,00 M2</v>
      </c>
      <c r="D52" s="30" t="s">
        <v>38</v>
      </c>
      <c r="E52" s="26" t="s">
        <v>30</v>
      </c>
      <c r="F52" s="27">
        <f>'[2]Planilha Orçamentária'!G54</f>
        <v>0.4</v>
      </c>
      <c r="G52" s="28">
        <f>'[2]Planilha Orçamentária'!H54</f>
        <v>0.49456</v>
      </c>
      <c r="I52" s="47">
        <f t="shared" si="1"/>
        <v>0.4</v>
      </c>
      <c r="J52" s="47">
        <f t="shared" si="2"/>
        <v>0.49456</v>
      </c>
      <c r="K52" s="48">
        <f t="shared" si="3"/>
        <v>0</v>
      </c>
    </row>
    <row r="53" ht="26.25" customHeight="1" spans="1:11">
      <c r="A53" s="22" t="str">
        <f>'[2]Planilha Orçamentária'!A55</f>
        <v>3.12</v>
      </c>
      <c r="B53" s="31"/>
      <c r="C53" s="24" t="str">
        <f>'[2]Planilha Orçamentária'!C55</f>
        <v>PROJETO DE ESGOTO SANITARIOS REDE CONDOMINIAL C/ FOSSA E FILTRO ACIMA DE 165.000,00 M2</v>
      </c>
      <c r="D53" s="30" t="s">
        <v>38</v>
      </c>
      <c r="E53" s="26" t="s">
        <v>30</v>
      </c>
      <c r="F53" s="27">
        <f>'[2]Planilha Orçamentária'!G55</f>
        <v>0.35</v>
      </c>
      <c r="G53" s="28">
        <f>'[2]Planilha Orçamentária'!H55</f>
        <v>0.43274</v>
      </c>
      <c r="I53" s="47">
        <f t="shared" si="1"/>
        <v>0.35</v>
      </c>
      <c r="J53" s="47">
        <f t="shared" si="2"/>
        <v>0.43274</v>
      </c>
      <c r="K53" s="48">
        <f t="shared" si="3"/>
        <v>0</v>
      </c>
    </row>
    <row r="54" ht="26.25" customHeight="1" spans="1:11">
      <c r="A54" s="22" t="str">
        <f>'[2]Planilha Orçamentária'!A56</f>
        <v>3.13</v>
      </c>
      <c r="B54" s="31"/>
      <c r="C54" s="24" t="str">
        <f>'[2]Planilha Orçamentária'!C56</f>
        <v>PROJETO DE TRATAMENTO ESPECIAL ( LAGOAS, VALAS DE INFILTRAÇÃO, WETLAND ) COM ÁREA ACIMA DE 500M² - ÁREA DO TRATAMENTO</v>
      </c>
      <c r="D54" s="30" t="s">
        <v>38</v>
      </c>
      <c r="E54" s="26" t="s">
        <v>30</v>
      </c>
      <c r="F54" s="27">
        <f>'[2]Planilha Orçamentária'!G56</f>
        <v>1.5</v>
      </c>
      <c r="G54" s="28">
        <f>'[2]Planilha Orçamentária'!H56</f>
        <v>1.8546</v>
      </c>
      <c r="I54" s="47">
        <f t="shared" si="1"/>
        <v>1.5</v>
      </c>
      <c r="J54" s="47">
        <f t="shared" si="2"/>
        <v>1.8546</v>
      </c>
      <c r="K54" s="48">
        <f t="shared" si="3"/>
        <v>0</v>
      </c>
    </row>
    <row r="55" ht="26.25" customHeight="1" spans="1:11">
      <c r="A55" s="22" t="str">
        <f>'[2]Planilha Orçamentária'!A57</f>
        <v>3.14</v>
      </c>
      <c r="B55" s="31"/>
      <c r="C55" s="24" t="str">
        <f>'[2]Planilha Orçamentária'!C57</f>
        <v>PROJETO DE TRATAMENTO ESPECIAL ( LAGOAS, VALAS DE INFILTRAÇÃO, WETLAND ) COM ÁREA ATÉ 500M² - ÁREA DO TRATAMENTO</v>
      </c>
      <c r="D55" s="30" t="s">
        <v>38</v>
      </c>
      <c r="E55" s="26" t="s">
        <v>30</v>
      </c>
      <c r="F55" s="27">
        <f>'[2]Planilha Orçamentária'!G57</f>
        <v>1.9</v>
      </c>
      <c r="G55" s="28">
        <f>'[2]Planilha Orçamentária'!H57</f>
        <v>2.34916</v>
      </c>
      <c r="I55" s="47">
        <f t="shared" si="1"/>
        <v>1.9</v>
      </c>
      <c r="J55" s="47">
        <f t="shared" si="2"/>
        <v>2.34916</v>
      </c>
      <c r="K55" s="48">
        <f t="shared" si="3"/>
        <v>0</v>
      </c>
    </row>
    <row r="56" ht="26.25" customHeight="1" spans="1:11">
      <c r="A56" s="22" t="str">
        <f>'[2]Planilha Orçamentária'!A58</f>
        <v>3.15</v>
      </c>
      <c r="B56" s="31"/>
      <c r="C56" s="24" t="str">
        <f>'[2]Planilha Orçamentária'!C58</f>
        <v>PROJETO DE ILUMINAÇÃO DE ÁREAS EXTERNAS (PRAÇAS, CALÇADÕES, ORLAS, COMPLEXO COM VÁRIAS EDIFICAÇÕES, ETC) ATÉ 100.000M²</v>
      </c>
      <c r="D56" s="30" t="s">
        <v>38</v>
      </c>
      <c r="E56" s="26" t="s">
        <v>30</v>
      </c>
      <c r="F56" s="27">
        <f>'[2]Planilha Orçamentária'!G58</f>
        <v>0.75</v>
      </c>
      <c r="G56" s="28">
        <f>'[2]Planilha Orçamentária'!H58</f>
        <v>0.9273</v>
      </c>
      <c r="I56" s="47">
        <f t="shared" si="1"/>
        <v>0.75</v>
      </c>
      <c r="J56" s="47">
        <f t="shared" si="2"/>
        <v>0.9273</v>
      </c>
      <c r="K56" s="48">
        <f t="shared" si="3"/>
        <v>0</v>
      </c>
    </row>
    <row r="57" ht="26.25" customHeight="1" spans="1:11">
      <c r="A57" s="22" t="str">
        <f>'[2]Planilha Orçamentária'!A59</f>
        <v>3.16</v>
      </c>
      <c r="B57" s="31"/>
      <c r="C57" s="24" t="str">
        <f>'[2]Planilha Orçamentária'!C59</f>
        <v>PROJETO DE ILUMINAÇÃO DE ÁREAS EXTERNAS (PRAÇAS, CALÇADÕES, ORLAS, COMPLEXO COM VÁRIAS EDIFICAÇÕES, ETC) ACIMA DE 100.000M²</v>
      </c>
      <c r="D57" s="30" t="s">
        <v>38</v>
      </c>
      <c r="E57" s="26" t="s">
        <v>30</v>
      </c>
      <c r="F57" s="27">
        <f>'[2]Planilha Orçamentária'!G59</f>
        <v>0.7</v>
      </c>
      <c r="G57" s="28">
        <f>'[2]Planilha Orçamentária'!H59</f>
        <v>0.86548</v>
      </c>
      <c r="I57" s="47">
        <f t="shared" si="1"/>
        <v>0.7</v>
      </c>
      <c r="J57" s="47">
        <f t="shared" si="2"/>
        <v>0.86548</v>
      </c>
      <c r="K57" s="48">
        <f t="shared" si="3"/>
        <v>0</v>
      </c>
    </row>
    <row r="58" ht="26.25" customHeight="1" spans="1:11">
      <c r="A58" s="22" t="str">
        <f>'[2]Planilha Orçamentária'!A60</f>
        <v>3.17</v>
      </c>
      <c r="B58" s="31"/>
      <c r="C58" s="24" t="str">
        <f>'[2]Planilha Orçamentária'!C60</f>
        <v>PROJETO DE REDE ELÉTRICA ATÉ 13.750,00 M2</v>
      </c>
      <c r="D58" s="30" t="s">
        <v>38</v>
      </c>
      <c r="E58" s="26" t="s">
        <v>30</v>
      </c>
      <c r="F58" s="27">
        <f>'[2]Planilha Orçamentária'!G60</f>
        <v>0.5</v>
      </c>
      <c r="G58" s="28">
        <f>'[2]Planilha Orçamentária'!H60</f>
        <v>0.6182</v>
      </c>
      <c r="I58" s="47">
        <f t="shared" si="1"/>
        <v>0.5</v>
      </c>
      <c r="J58" s="47">
        <f t="shared" si="2"/>
        <v>0.6182</v>
      </c>
      <c r="K58" s="48">
        <f t="shared" si="3"/>
        <v>0</v>
      </c>
    </row>
    <row r="59" ht="26.25" customHeight="1" spans="1:11">
      <c r="A59" s="22" t="str">
        <f>'[2]Planilha Orçamentária'!A61</f>
        <v>3.18</v>
      </c>
      <c r="B59" s="31"/>
      <c r="C59" s="24" t="str">
        <f>'[2]Planilha Orçamentária'!C61</f>
        <v>PROJETO DE REDE ELÉTRICA DE 13.750,01 A 41.250,00 M2</v>
      </c>
      <c r="D59" s="30" t="s">
        <v>38</v>
      </c>
      <c r="E59" s="26" t="s">
        <v>30</v>
      </c>
      <c r="F59" s="27">
        <f>'[2]Planilha Orçamentária'!G61</f>
        <v>0.45</v>
      </c>
      <c r="G59" s="28">
        <f>'[2]Planilha Orçamentária'!H61</f>
        <v>0.55638</v>
      </c>
      <c r="I59" s="47">
        <f t="shared" si="1"/>
        <v>0.45</v>
      </c>
      <c r="J59" s="47">
        <f t="shared" si="2"/>
        <v>0.55638</v>
      </c>
      <c r="K59" s="48">
        <f t="shared" si="3"/>
        <v>0</v>
      </c>
    </row>
    <row r="60" ht="26.25" customHeight="1" spans="1:11">
      <c r="A60" s="22" t="str">
        <f>'[2]Planilha Orçamentária'!A62</f>
        <v>3.19</v>
      </c>
      <c r="B60" s="31"/>
      <c r="C60" s="24" t="str">
        <f>'[2]Planilha Orçamentária'!C62</f>
        <v>PROJETO DE REDE ELÉTRICA DE 41.250,01 A 123.750,00 M2</v>
      </c>
      <c r="D60" s="30" t="s">
        <v>38</v>
      </c>
      <c r="E60" s="26" t="s">
        <v>30</v>
      </c>
      <c r="F60" s="27">
        <f>'[2]Planilha Orçamentária'!G62</f>
        <v>0.4</v>
      </c>
      <c r="G60" s="28">
        <f>'[2]Planilha Orçamentária'!H62</f>
        <v>0.49456</v>
      </c>
      <c r="H60" s="32"/>
      <c r="I60" s="47">
        <f t="shared" si="1"/>
        <v>0.4</v>
      </c>
      <c r="J60" s="47">
        <f t="shared" si="2"/>
        <v>0.49456</v>
      </c>
      <c r="K60" s="48">
        <f t="shared" si="3"/>
        <v>0</v>
      </c>
    </row>
    <row r="61" ht="26.25" customHeight="1" spans="1:11">
      <c r="A61" s="22" t="str">
        <f>'[2]Planilha Orçamentária'!A63</f>
        <v>3.20</v>
      </c>
      <c r="B61" s="31"/>
      <c r="C61" s="24" t="str">
        <f>'[2]Planilha Orçamentária'!C63</f>
        <v>PROJETO DE REDE ELÉTRICA ACIMA DE 123.750,00 M2</v>
      </c>
      <c r="D61" s="30" t="s">
        <v>38</v>
      </c>
      <c r="E61" s="26" t="s">
        <v>30</v>
      </c>
      <c r="F61" s="27">
        <f>'[2]Planilha Orçamentária'!G63</f>
        <v>0.35</v>
      </c>
      <c r="G61" s="28">
        <f>'[2]Planilha Orçamentária'!H63</f>
        <v>0.43274</v>
      </c>
      <c r="I61" s="47">
        <f t="shared" si="1"/>
        <v>0.35</v>
      </c>
      <c r="J61" s="47">
        <f t="shared" si="2"/>
        <v>0.43274</v>
      </c>
      <c r="K61" s="48">
        <f t="shared" si="3"/>
        <v>0</v>
      </c>
    </row>
    <row r="62" ht="26.25" customHeight="1" spans="1:11">
      <c r="A62" s="22" t="str">
        <f>'[2]Planilha Orçamentária'!A64</f>
        <v>3.21</v>
      </c>
      <c r="B62" s="31"/>
      <c r="C62" s="24" t="str">
        <f>'[2]Planilha Orçamentária'!C64</f>
        <v>PROJETO DE PAVIMENTAÇÃO ATÉ 2.500,00 M2</v>
      </c>
      <c r="D62" s="30" t="s">
        <v>38</v>
      </c>
      <c r="E62" s="26" t="s">
        <v>30</v>
      </c>
      <c r="F62" s="27">
        <f>'[2]Planilha Orçamentária'!G64</f>
        <v>1.1</v>
      </c>
      <c r="G62" s="28">
        <f>'[2]Planilha Orçamentária'!H64</f>
        <v>1.36004</v>
      </c>
      <c r="I62" s="47">
        <f t="shared" si="1"/>
        <v>1.1</v>
      </c>
      <c r="J62" s="47">
        <f t="shared" si="2"/>
        <v>1.36004</v>
      </c>
      <c r="K62" s="48">
        <f t="shared" si="3"/>
        <v>0</v>
      </c>
    </row>
    <row r="63" ht="26.25" customHeight="1" spans="1:11">
      <c r="A63" s="22" t="str">
        <f>'[2]Planilha Orçamentária'!A65</f>
        <v>3.22</v>
      </c>
      <c r="B63" s="31"/>
      <c r="C63" s="24" t="str">
        <f>'[2]Planilha Orçamentária'!C65</f>
        <v>PROJETO DE PAVIMENTAÇÃO DE 2.500,01 A 12.000,00 M2</v>
      </c>
      <c r="D63" s="30" t="s">
        <v>38</v>
      </c>
      <c r="E63" s="26" t="s">
        <v>30</v>
      </c>
      <c r="F63" s="27">
        <f>'[2]Planilha Orçamentária'!G65</f>
        <v>0.95</v>
      </c>
      <c r="G63" s="28">
        <f>'[2]Planilha Orçamentária'!H65</f>
        <v>1.17458</v>
      </c>
      <c r="I63" s="47">
        <f t="shared" si="1"/>
        <v>0.95</v>
      </c>
      <c r="J63" s="47">
        <f t="shared" si="2"/>
        <v>1.17458</v>
      </c>
      <c r="K63" s="48">
        <f t="shared" si="3"/>
        <v>0</v>
      </c>
    </row>
    <row r="64" ht="26.25" customHeight="1" spans="1:11">
      <c r="A64" s="22" t="str">
        <f>'[2]Planilha Orçamentária'!A66</f>
        <v>3.23</v>
      </c>
      <c r="B64" s="31"/>
      <c r="C64" s="24" t="str">
        <f>'[2]Planilha Orçamentária'!C66</f>
        <v>PROJETO DE PAVIMENTAÇÃO DE 12.000,01 A 35.000,00 M2</v>
      </c>
      <c r="D64" s="30" t="s">
        <v>38</v>
      </c>
      <c r="E64" s="26" t="s">
        <v>30</v>
      </c>
      <c r="F64" s="27">
        <f>'[2]Planilha Orçamentária'!G66</f>
        <v>0.8</v>
      </c>
      <c r="G64" s="28">
        <f>'[2]Planilha Orçamentária'!H66</f>
        <v>0.98912</v>
      </c>
      <c r="I64" s="47">
        <f t="shared" si="1"/>
        <v>0.8</v>
      </c>
      <c r="J64" s="47">
        <f t="shared" si="2"/>
        <v>0.98912</v>
      </c>
      <c r="K64" s="48">
        <f t="shared" si="3"/>
        <v>0</v>
      </c>
    </row>
    <row r="65" ht="26.25" customHeight="1" spans="1:11">
      <c r="A65" s="22" t="str">
        <f>'[2]Planilha Orçamentária'!A67</f>
        <v>3.24</v>
      </c>
      <c r="B65" s="31"/>
      <c r="C65" s="24" t="str">
        <f>'[2]Planilha Orçamentária'!C67</f>
        <v>PROJETO DE TERRAPLENAGEM E GEOMÉTRICOS DE VIAS COM INDICAÇÃO DE JAZIDA ATÉ 14.000,00 M2</v>
      </c>
      <c r="D65" s="30" t="s">
        <v>38</v>
      </c>
      <c r="E65" s="26" t="s">
        <v>30</v>
      </c>
      <c r="F65" s="27">
        <f>'[2]Planilha Orçamentária'!G67</f>
        <v>0.65</v>
      </c>
      <c r="G65" s="28">
        <f>'[2]Planilha Orçamentária'!H67</f>
        <v>0.80366</v>
      </c>
      <c r="H65" s="49"/>
      <c r="I65" s="47">
        <f t="shared" si="1"/>
        <v>0.65</v>
      </c>
      <c r="J65" s="47">
        <f t="shared" si="2"/>
        <v>0.80366</v>
      </c>
      <c r="K65" s="48">
        <f t="shared" si="3"/>
        <v>0</v>
      </c>
    </row>
    <row r="66" ht="26.25" customHeight="1" spans="1:11">
      <c r="A66" s="22" t="str">
        <f>'[2]Planilha Orçamentária'!A68</f>
        <v>3.25</v>
      </c>
      <c r="B66" s="31"/>
      <c r="C66" s="24" t="str">
        <f>'[2]Planilha Orçamentária'!C68</f>
        <v>PROJETO DE TERRAPLENAGEMS E GEOMÉTRICOS DE VIAS COM INDICAÇÃO DE JAZIDA COM ÁREA DE 14.000,01 A 70.000,00 M2</v>
      </c>
      <c r="D66" s="30" t="s">
        <v>38</v>
      </c>
      <c r="E66" s="26" t="s">
        <v>30</v>
      </c>
      <c r="F66" s="27">
        <f>'[2]Planilha Orçamentária'!G68</f>
        <v>0.6</v>
      </c>
      <c r="G66" s="28">
        <f>'[2]Planilha Orçamentária'!H68</f>
        <v>0.74184</v>
      </c>
      <c r="I66" s="47">
        <f t="shared" si="1"/>
        <v>0.6</v>
      </c>
      <c r="J66" s="47">
        <f t="shared" si="2"/>
        <v>0.74184</v>
      </c>
      <c r="K66" s="48">
        <f t="shared" si="3"/>
        <v>0</v>
      </c>
    </row>
    <row r="67" ht="26.25" customHeight="1" spans="1:11">
      <c r="A67" s="22" t="str">
        <f>'[2]Planilha Orçamentária'!A69</f>
        <v>3.26</v>
      </c>
      <c r="B67" s="31"/>
      <c r="C67" s="24" t="str">
        <f>'[2]Planilha Orçamentária'!C69</f>
        <v>PROJETO DE TERRAPLENAGEM E GEOMÉTRICOS DE VIAS COM INDICAÇÃO DE JAZIDA COM ÁREA DE 70.000,01 A 200.000,00 M2</v>
      </c>
      <c r="D67" s="30" t="s">
        <v>38</v>
      </c>
      <c r="E67" s="26" t="s">
        <v>30</v>
      </c>
      <c r="F67" s="27">
        <f>'[2]Planilha Orçamentária'!G69</f>
        <v>0.5</v>
      </c>
      <c r="G67" s="28">
        <f>'[2]Planilha Orçamentária'!H69</f>
        <v>0.6182</v>
      </c>
      <c r="I67" s="47">
        <f t="shared" si="1"/>
        <v>0.5</v>
      </c>
      <c r="J67" s="47">
        <f t="shared" si="2"/>
        <v>0.6182</v>
      </c>
      <c r="K67" s="48">
        <f t="shared" si="3"/>
        <v>0</v>
      </c>
    </row>
    <row r="68" ht="26.25" customHeight="1" spans="1:11">
      <c r="A68" s="22" t="str">
        <f>'[2]Planilha Orçamentária'!A70</f>
        <v>3.27</v>
      </c>
      <c r="B68" s="31"/>
      <c r="C68" s="24" t="str">
        <f>'[2]Planilha Orçamentária'!C70</f>
        <v>PROJETO DE TERRAPLENAGEM E GEOMÉTRICOS DE VIAS COM INDICAÇÃO DE JAZIDA ACIMA DE 200.000,00 M2</v>
      </c>
      <c r="D68" s="30" t="s">
        <v>38</v>
      </c>
      <c r="E68" s="26" t="s">
        <v>30</v>
      </c>
      <c r="F68" s="27">
        <f>'[2]Planilha Orçamentária'!G70</f>
        <v>0.45</v>
      </c>
      <c r="G68" s="28">
        <f>'[2]Planilha Orçamentária'!H70</f>
        <v>0.55638</v>
      </c>
      <c r="I68" s="47">
        <f t="shared" si="1"/>
        <v>0.45</v>
      </c>
      <c r="J68" s="47">
        <f t="shared" si="2"/>
        <v>0.55638</v>
      </c>
      <c r="K68" s="48">
        <f t="shared" si="3"/>
        <v>0</v>
      </c>
    </row>
    <row r="69" ht="26.25" customHeight="1" spans="1:11">
      <c r="A69" s="22" t="str">
        <f>'[2]Planilha Orçamentária'!A71</f>
        <v>3.28</v>
      </c>
      <c r="B69" s="31"/>
      <c r="C69" s="24" t="str">
        <f>'[2]Planilha Orçamentária'!C71</f>
        <v>PROJETO EXECUTIVO DE PAISAGISMO - 0M² A 2.000M²</v>
      </c>
      <c r="D69" s="30" t="s">
        <v>38</v>
      </c>
      <c r="E69" s="26" t="s">
        <v>30</v>
      </c>
      <c r="F69" s="27">
        <f>'[2]Planilha Orçamentária'!G71</f>
        <v>2.55</v>
      </c>
      <c r="G69" s="28">
        <f>'[2]Planilha Orçamentária'!H71</f>
        <v>3.15282</v>
      </c>
      <c r="I69" s="47">
        <f t="shared" si="1"/>
        <v>2.55</v>
      </c>
      <c r="J69" s="47">
        <f t="shared" si="2"/>
        <v>3.15282</v>
      </c>
      <c r="K69" s="48">
        <f t="shared" si="3"/>
        <v>0</v>
      </c>
    </row>
    <row r="70" ht="26.25" customHeight="1" spans="1:11">
      <c r="A70" s="22" t="str">
        <f>'[2]Planilha Orçamentária'!A72</f>
        <v>3.29</v>
      </c>
      <c r="B70" s="31"/>
      <c r="C70" s="24" t="str">
        <f>'[2]Planilha Orçamentária'!C72</f>
        <v>PROJETO EXECUTIVO DE PAISAGISMO - 2.001M² A 5.000M²</v>
      </c>
      <c r="D70" s="30" t="s">
        <v>38</v>
      </c>
      <c r="E70" s="26" t="s">
        <v>30</v>
      </c>
      <c r="F70" s="27">
        <f>'[2]Planilha Orçamentária'!G72</f>
        <v>2</v>
      </c>
      <c r="G70" s="28">
        <f>'[2]Planilha Orçamentária'!H72</f>
        <v>2.4728</v>
      </c>
      <c r="I70" s="47">
        <f t="shared" si="1"/>
        <v>2</v>
      </c>
      <c r="J70" s="47">
        <f t="shared" si="2"/>
        <v>2.4728</v>
      </c>
      <c r="K70" s="48">
        <f t="shared" si="3"/>
        <v>0</v>
      </c>
    </row>
    <row r="71" ht="26.25" customHeight="1" spans="1:11">
      <c r="A71" s="22" t="str">
        <f>'[2]Planilha Orçamentária'!A73</f>
        <v>3.30</v>
      </c>
      <c r="B71" s="31"/>
      <c r="C71" s="24" t="str">
        <f>'[2]Planilha Orçamentária'!C73</f>
        <v>PROJETO EXECUTIVO DE PAISAGISMO - 5.001M² A 10.000M²</v>
      </c>
      <c r="D71" s="30" t="s">
        <v>38</v>
      </c>
      <c r="E71" s="26" t="s">
        <v>30</v>
      </c>
      <c r="F71" s="27">
        <f>'[2]Planilha Orçamentária'!G73</f>
        <v>1.8</v>
      </c>
      <c r="G71" s="28">
        <f>'[2]Planilha Orçamentária'!H73</f>
        <v>2.22552</v>
      </c>
      <c r="I71" s="47">
        <f t="shared" si="1"/>
        <v>1.8</v>
      </c>
      <c r="J71" s="47">
        <f t="shared" si="2"/>
        <v>2.22552</v>
      </c>
      <c r="K71" s="48">
        <f t="shared" si="3"/>
        <v>0</v>
      </c>
    </row>
    <row r="72" ht="26.25" customHeight="1" spans="1:11">
      <c r="A72" s="22" t="str">
        <f>'[2]Planilha Orçamentária'!A74</f>
        <v>3.31</v>
      </c>
      <c r="B72" s="31"/>
      <c r="C72" s="24" t="str">
        <f>'[2]Planilha Orçamentária'!C74</f>
        <v>PROJETO EXECUTIVO DE PAISAGISMO - 10.001M² A 20.000M²</v>
      </c>
      <c r="D72" s="30" t="s">
        <v>38</v>
      </c>
      <c r="E72" s="26" t="s">
        <v>30</v>
      </c>
      <c r="F72" s="27">
        <f>'[2]Planilha Orçamentária'!G74</f>
        <v>1.3</v>
      </c>
      <c r="G72" s="28">
        <f>'[2]Planilha Orçamentária'!H74</f>
        <v>1.60732</v>
      </c>
      <c r="H72" s="49"/>
      <c r="I72" s="47">
        <f t="shared" si="1"/>
        <v>1.3</v>
      </c>
      <c r="J72" s="47">
        <f t="shared" si="2"/>
        <v>1.60732</v>
      </c>
      <c r="K72" s="48">
        <f t="shared" si="3"/>
        <v>0</v>
      </c>
    </row>
    <row r="73" ht="26.25" customHeight="1" spans="1:11">
      <c r="A73" s="22" t="str">
        <f>'[2]Planilha Orçamentária'!A75</f>
        <v>3.32</v>
      </c>
      <c r="B73" s="31"/>
      <c r="C73" s="24" t="str">
        <f>'[2]Planilha Orçamentária'!C75</f>
        <v>PROJETO EXECUTIVO DE PAISAGISMO - 20.001M² A 30.000M²</v>
      </c>
      <c r="D73" s="30" t="s">
        <v>38</v>
      </c>
      <c r="E73" s="26" t="s">
        <v>30</v>
      </c>
      <c r="F73" s="27">
        <f>'[2]Planilha Orçamentária'!G75</f>
        <v>1</v>
      </c>
      <c r="G73" s="28">
        <f>'[2]Planilha Orçamentária'!H75</f>
        <v>1.2364</v>
      </c>
      <c r="I73" s="47">
        <f t="shared" si="1"/>
        <v>1</v>
      </c>
      <c r="J73" s="47">
        <f t="shared" si="2"/>
        <v>1.2364</v>
      </c>
      <c r="K73" s="48">
        <f t="shared" si="3"/>
        <v>0</v>
      </c>
    </row>
    <row r="74" ht="26.25" customHeight="1" spans="1:11">
      <c r="A74" s="22" t="str">
        <f>'[2]Planilha Orçamentária'!A76</f>
        <v>3.33</v>
      </c>
      <c r="B74" s="31"/>
      <c r="C74" s="24" t="str">
        <f>'[2]Planilha Orçamentária'!C76</f>
        <v>PROJETO EXECUTIVO DE PAISAGISMO -30.001M² A 40.000M²</v>
      </c>
      <c r="D74" s="30" t="s">
        <v>38</v>
      </c>
      <c r="E74" s="26" t="s">
        <v>30</v>
      </c>
      <c r="F74" s="27">
        <f>'[2]Planilha Orçamentária'!G76</f>
        <v>0.65</v>
      </c>
      <c r="G74" s="28">
        <f>'[2]Planilha Orçamentária'!H76</f>
        <v>0.80366</v>
      </c>
      <c r="I74" s="47">
        <f t="shared" si="1"/>
        <v>0.65</v>
      </c>
      <c r="J74" s="47">
        <f t="shared" si="2"/>
        <v>0.80366</v>
      </c>
      <c r="K74" s="48">
        <f t="shared" si="3"/>
        <v>0</v>
      </c>
    </row>
    <row r="75" ht="26.25" customHeight="1" spans="1:11">
      <c r="A75" s="22" t="str">
        <f>'[2]Planilha Orçamentária'!A77</f>
        <v>3.34</v>
      </c>
      <c r="B75" s="31"/>
      <c r="C75" s="24" t="str">
        <f>'[2]Planilha Orçamentária'!C77</f>
        <v>PROJETO EXECUTIVO DE PAISAGISMO - ACIMA DE 40.000M²</v>
      </c>
      <c r="D75" s="30" t="s">
        <v>38</v>
      </c>
      <c r="E75" s="26" t="s">
        <v>30</v>
      </c>
      <c r="F75" s="27">
        <f>'[2]Planilha Orçamentária'!G77</f>
        <v>0.4</v>
      </c>
      <c r="G75" s="28">
        <f>'[2]Planilha Orçamentária'!H77</f>
        <v>0.49456</v>
      </c>
      <c r="I75" s="47">
        <f t="shared" ref="I75:I101" si="4">F75-F75*$J$6</f>
        <v>0.4</v>
      </c>
      <c r="J75" s="47">
        <f t="shared" ref="J75:J101" si="5">I75*$I$6+I75</f>
        <v>0.49456</v>
      </c>
      <c r="K75" s="48">
        <f t="shared" ref="K75:K101" si="6">1-(J75/G75)</f>
        <v>0</v>
      </c>
    </row>
    <row r="76" ht="26.25" customHeight="1" spans="1:11">
      <c r="A76" s="22" t="str">
        <f>'[2]Planilha Orçamentária'!A78</f>
        <v>3.35</v>
      </c>
      <c r="B76" s="31"/>
      <c r="C76" s="24" t="str">
        <f>'[2]Planilha Orçamentária'!C78</f>
        <v>PROJETO DE SINALIZAÇÃO VERTICAL E HORIZONTAL</v>
      </c>
      <c r="D76" s="30" t="s">
        <v>38</v>
      </c>
      <c r="E76" s="26" t="s">
        <v>40</v>
      </c>
      <c r="F76" s="27">
        <f>'[2]Planilha Orçamentária'!G78</f>
        <v>4400</v>
      </c>
      <c r="G76" s="28">
        <f>'[2]Planilha Orçamentária'!H78</f>
        <v>5440.16</v>
      </c>
      <c r="I76" s="47">
        <f t="shared" si="4"/>
        <v>4400</v>
      </c>
      <c r="J76" s="47">
        <f t="shared" si="5"/>
        <v>5440.16</v>
      </c>
      <c r="K76" s="48">
        <f t="shared" si="6"/>
        <v>0</v>
      </c>
    </row>
    <row r="77" ht="38.25" spans="1:11">
      <c r="A77" s="22" t="str">
        <f>'[2]Planilha Orçamentária'!A79</f>
        <v>3.38</v>
      </c>
      <c r="B77" s="31"/>
      <c r="C77" s="24" t="str">
        <f>'[2]Planilha Orçamentária'!C79</f>
        <v>PROJETO EXECUTIVO DE URBANIZAÇÃO DE PRAÇAS, QUADRAS, PARQUES AQUÁTICOS, CALÇADÕES, CEMITÉRIOS, ÁREAS LIVRES PARA RECREAÇÃO, FEIRAS E EXPOSIÇÕES - 0M² A 2.000M²</v>
      </c>
      <c r="D77" s="30" t="s">
        <v>38</v>
      </c>
      <c r="E77" s="26" t="s">
        <v>30</v>
      </c>
      <c r="F77" s="27">
        <f>'[2]Planilha Orçamentária'!G79</f>
        <v>1.65</v>
      </c>
      <c r="G77" s="28">
        <f>'[2]Planilha Orçamentária'!H79</f>
        <v>2.04006</v>
      </c>
      <c r="I77" s="47">
        <f t="shared" si="4"/>
        <v>1.65</v>
      </c>
      <c r="J77" s="47">
        <f t="shared" si="5"/>
        <v>2.04006</v>
      </c>
      <c r="K77" s="48">
        <f t="shared" si="6"/>
        <v>0</v>
      </c>
    </row>
    <row r="78" ht="38.25" spans="1:11">
      <c r="A78" s="22" t="str">
        <f>'[2]Planilha Orçamentária'!A80</f>
        <v>3.39</v>
      </c>
      <c r="B78" s="31"/>
      <c r="C78" s="24" t="str">
        <f>'[2]Planilha Orçamentária'!C80</f>
        <v>PROJETO EXECUTIVO DE URBANIZAÇÃO DE PRAÇAS, QUADRAS, PARQUES AQUÁTICOS, CALÇADÕES, CEMITÉRIOS, ÁREAS LIVRES PARA RECREAÇÃO, FEIRAS E EXPOSIÇÕES - 2.001M² A 5.000M²</v>
      </c>
      <c r="D78" s="30" t="s">
        <v>38</v>
      </c>
      <c r="E78" s="26" t="s">
        <v>30</v>
      </c>
      <c r="F78" s="27">
        <f>'[2]Planilha Orçamentária'!G80</f>
        <v>1.4</v>
      </c>
      <c r="G78" s="28">
        <f>'[2]Planilha Orçamentária'!H80</f>
        <v>1.73096</v>
      </c>
      <c r="I78" s="47">
        <f t="shared" si="4"/>
        <v>1.4</v>
      </c>
      <c r="J78" s="47">
        <f t="shared" si="5"/>
        <v>1.73096</v>
      </c>
      <c r="K78" s="48">
        <f t="shared" si="6"/>
        <v>0</v>
      </c>
    </row>
    <row r="79" ht="38.25" spans="1:11">
      <c r="A79" s="22" t="str">
        <f>'[2]Planilha Orçamentária'!A81</f>
        <v>3.40</v>
      </c>
      <c r="B79" s="31"/>
      <c r="C79" s="24" t="str">
        <f>'[2]Planilha Orçamentária'!C81</f>
        <v>PROJETO EXECUTIVO DE URBANIZAÇÃO DE PRAÇAS, QUADRAS, PARQUES AQUÁTICOS, CALÇADÕES, CEMITÉRIOS, ÁREAS LIVRES PARA RECREAÇÃO, FEIRAS E EXPOSIÇÕES - 5.001M² A 10.000M²</v>
      </c>
      <c r="D79" s="30" t="s">
        <v>38</v>
      </c>
      <c r="E79" s="26" t="s">
        <v>30</v>
      </c>
      <c r="F79" s="27">
        <f>'[2]Planilha Orçamentária'!G81</f>
        <v>1.2</v>
      </c>
      <c r="G79" s="28">
        <f>'[2]Planilha Orçamentária'!H81</f>
        <v>1.48368</v>
      </c>
      <c r="I79" s="47">
        <f t="shared" si="4"/>
        <v>1.2</v>
      </c>
      <c r="J79" s="47">
        <f t="shared" si="5"/>
        <v>1.48368</v>
      </c>
      <c r="K79" s="48">
        <f t="shared" si="6"/>
        <v>0</v>
      </c>
    </row>
    <row r="80" ht="38.25" spans="1:11">
      <c r="A80" s="22" t="str">
        <f>'[2]Planilha Orçamentária'!A82</f>
        <v>3.41</v>
      </c>
      <c r="B80" s="31"/>
      <c r="C80" s="24" t="str">
        <f>'[2]Planilha Orçamentária'!C82</f>
        <v>PROJETO EXECUTIVO DE URBANIZAÇÃO DE PRAÇAS, QUADRAS, PARQUES AQUÁTICOS, CALÇADÕES, CEMITÉRIOS, ÁREAS LIVRES PARA RECREAÇÃO, FEIRAS E EXPOSIÇÕES - 10.001M² A 20.000M²</v>
      </c>
      <c r="D80" s="30" t="s">
        <v>38</v>
      </c>
      <c r="E80" s="26" t="s">
        <v>30</v>
      </c>
      <c r="F80" s="27">
        <f>'[2]Planilha Orçamentária'!G82</f>
        <v>1</v>
      </c>
      <c r="G80" s="28">
        <f>'[2]Planilha Orçamentária'!H82</f>
        <v>1.2364</v>
      </c>
      <c r="I80" s="47">
        <f t="shared" si="4"/>
        <v>1</v>
      </c>
      <c r="J80" s="47">
        <f t="shared" si="5"/>
        <v>1.2364</v>
      </c>
      <c r="K80" s="48">
        <f t="shared" si="6"/>
        <v>0</v>
      </c>
    </row>
    <row r="81" ht="38.25" spans="1:11">
      <c r="A81" s="22" t="str">
        <f>'[2]Planilha Orçamentária'!A83</f>
        <v>3.42</v>
      </c>
      <c r="B81" s="31"/>
      <c r="C81" s="24" t="str">
        <f>'[2]Planilha Orçamentária'!C83</f>
        <v>PROJETO EXECUTIVO DE URBANIZAÇÃO DE PRAÇAS, QUADRAS, PARQUES AQUÁTICOS, CALÇADÕES, CEMITÉRIOS, ÁREAS LIVRES PARA RECREAÇÃO, FEIRAS E EXPOSIÇÕES - 20.001M² A 30.000M²</v>
      </c>
      <c r="D81" s="30" t="s">
        <v>38</v>
      </c>
      <c r="E81" s="26" t="s">
        <v>30</v>
      </c>
      <c r="F81" s="27">
        <f>'[2]Planilha Orçamentária'!G83</f>
        <v>0.9</v>
      </c>
      <c r="G81" s="28">
        <f>'[2]Planilha Orçamentária'!H83</f>
        <v>1.11276</v>
      </c>
      <c r="I81" s="47">
        <f t="shared" si="4"/>
        <v>0.9</v>
      </c>
      <c r="J81" s="47">
        <f t="shared" si="5"/>
        <v>1.11276</v>
      </c>
      <c r="K81" s="48">
        <f t="shared" si="6"/>
        <v>0</v>
      </c>
    </row>
    <row r="82" ht="38.25" spans="1:11">
      <c r="A82" s="22" t="str">
        <f>'[2]Planilha Orçamentária'!A84</f>
        <v>3.43</v>
      </c>
      <c r="B82" s="31"/>
      <c r="C82" s="24" t="str">
        <f>'[2]Planilha Orçamentária'!C84</f>
        <v>PROJETO EXECUTIVO DE URBANIZAÇÃO DE PRAÇAS, QUADRAS, PARQUES AQUÁTICOS, CALÇADÕES, CEMITÉRIOS, ÁREAS LIVRES PARA RECREAÇÃO, FEIRAS E EXPOSIÇÕES -30.001M² A 40.000M²</v>
      </c>
      <c r="D82" s="30" t="s">
        <v>38</v>
      </c>
      <c r="E82" s="26" t="s">
        <v>30</v>
      </c>
      <c r="F82" s="27">
        <f>'[2]Planilha Orçamentária'!G84</f>
        <v>0.8</v>
      </c>
      <c r="G82" s="28">
        <f>'[2]Planilha Orçamentária'!H84</f>
        <v>0.98912</v>
      </c>
      <c r="I82" s="47">
        <f t="shared" si="4"/>
        <v>0.8</v>
      </c>
      <c r="J82" s="47">
        <f t="shared" si="5"/>
        <v>0.98912</v>
      </c>
      <c r="K82" s="48">
        <f t="shared" si="6"/>
        <v>0</v>
      </c>
    </row>
    <row r="83" ht="38.25" spans="1:11">
      <c r="A83" s="22" t="str">
        <f>'[2]Planilha Orçamentária'!A85</f>
        <v>3.44</v>
      </c>
      <c r="B83" s="31"/>
      <c r="C83" s="24" t="str">
        <f>'[2]Planilha Orçamentária'!C85</f>
        <v>PROJETO EXECUTIVO DE URBANIZAÇÃO DE PRAÇAS, QUADRAS, PARQUES AQUÁTICOS, CALÇADÕES, CEMITÉRIOS, ÁREAS LIVRES PARA RECREAÇÃO, FEIRAS E EXPOSIÇÕES.- ACIMA DE 40.000M²</v>
      </c>
      <c r="D83" s="30" t="s">
        <v>38</v>
      </c>
      <c r="E83" s="26" t="s">
        <v>30</v>
      </c>
      <c r="F83" s="27">
        <f>'[2]Planilha Orçamentária'!G85</f>
        <v>0.7</v>
      </c>
      <c r="G83" s="28">
        <f>'[2]Planilha Orçamentária'!H85</f>
        <v>0.86548</v>
      </c>
      <c r="I83" s="47">
        <f t="shared" si="4"/>
        <v>0.7</v>
      </c>
      <c r="J83" s="47">
        <f t="shared" si="5"/>
        <v>0.86548</v>
      </c>
      <c r="K83" s="48">
        <f t="shared" si="6"/>
        <v>0</v>
      </c>
    </row>
    <row r="84" ht="25.5" spans="1:11">
      <c r="A84" s="22" t="str">
        <f>'[2]Planilha Orçamentária'!A86</f>
        <v>3.36</v>
      </c>
      <c r="B84" s="31"/>
      <c r="C84" s="24" t="str">
        <f>'[2]Planilha Orçamentária'!C86</f>
        <v>PROJETO EXECUTIVO DE PREVENÇÃO E COMBATE A INCENDIO APROVADO NA CONCESSIONARIA EM LOTEAMENTOS E ÁREAS URBANIZADAS</v>
      </c>
      <c r="D84" s="25" t="s">
        <v>41</v>
      </c>
      <c r="E84" s="26" t="s">
        <v>30</v>
      </c>
      <c r="F84" s="27">
        <f>'[2]Planilha Orçamentária'!G86</f>
        <v>0.97</v>
      </c>
      <c r="G84" s="28">
        <f>'[2]Planilha Orçamentária'!H86</f>
        <v>1.199308</v>
      </c>
      <c r="I84" s="47">
        <f t="shared" si="4"/>
        <v>0.97</v>
      </c>
      <c r="J84" s="47">
        <f t="shared" si="5"/>
        <v>1.199308</v>
      </c>
      <c r="K84" s="48">
        <f t="shared" si="6"/>
        <v>0</v>
      </c>
    </row>
    <row r="85" ht="15" spans="1:11">
      <c r="A85" s="22" t="str">
        <f>'[2]Planilha Orçamentária'!A87</f>
        <v>3.37</v>
      </c>
      <c r="B85" s="31"/>
      <c r="C85" s="24" t="str">
        <f>'[2]Planilha Orçamentária'!C87</f>
        <v>PROJETO TELECOMUNICAÇÕES PARA ÁREAS EXTERNAS E PAISAGISMOS</v>
      </c>
      <c r="D85" s="25" t="s">
        <v>41</v>
      </c>
      <c r="E85" s="26" t="s">
        <v>30</v>
      </c>
      <c r="F85" s="27">
        <f>'[2]Planilha Orçamentária'!G87</f>
        <v>0.87</v>
      </c>
      <c r="G85" s="28">
        <f>'[2]Planilha Orçamentária'!H87</f>
        <v>1.075668</v>
      </c>
      <c r="I85" s="47">
        <f t="shared" si="4"/>
        <v>0.87</v>
      </c>
      <c r="J85" s="47">
        <f t="shared" si="5"/>
        <v>1.075668</v>
      </c>
      <c r="K85" s="48">
        <f t="shared" si="6"/>
        <v>0</v>
      </c>
    </row>
    <row r="86" ht="51" spans="1:11">
      <c r="A86" s="22" t="str">
        <f>'[2]Planilha Orçamentária'!A88</f>
        <v>3.45</v>
      </c>
      <c r="B86" s="31"/>
      <c r="C86" s="24" t="str">
        <f>'[2]Planilha Orçamentária'!C88</f>
        <v>PROJETO COMPLETO EXECUTIVO DE SUBESTAÇÃO DE ENERGIA EM NÍVEL EXECUTIVO, INCLUINDO SUA INTERLIGAÇÃO EM BAIXA TENSÃO COM AS EDIFICAÇÕES EXISTENTES, COM MEDIÇÃO EM MÉDIA TENSÃO, DEMANDA ATÉ 300 KVA E APROVAÇÃO JUNTO À CONCESSIONÁRIA</v>
      </c>
      <c r="D86" s="25" t="s">
        <v>41</v>
      </c>
      <c r="E86" s="26" t="s">
        <v>42</v>
      </c>
      <c r="F86" s="27">
        <f>'[2]Planilha Orçamentária'!G88</f>
        <v>10556.9720065</v>
      </c>
      <c r="G86" s="28">
        <f>'[2]Planilha Orçamentária'!H88</f>
        <v>13052.6401888366</v>
      </c>
      <c r="I86" s="47">
        <f t="shared" si="4"/>
        <v>10556.9720065</v>
      </c>
      <c r="J86" s="47">
        <f t="shared" si="5"/>
        <v>13052.6401888366</v>
      </c>
      <c r="K86" s="48">
        <f t="shared" si="6"/>
        <v>0</v>
      </c>
    </row>
    <row r="87" ht="51" spans="1:11">
      <c r="A87" s="22" t="str">
        <f>'[2]Planilha Orçamentária'!A89</f>
        <v>3.46</v>
      </c>
      <c r="B87" s="31"/>
      <c r="C87" s="24" t="str">
        <f>'[2]Planilha Orçamentária'!C89</f>
        <v>PROJETO EXECUTIVO COMPLETO DE SUBESTAÇÃO DE ENERGIA,  COM DETALHAMENTO ARQUITETÔNICO, DE SERRALHERIA E DOS CUBICULOS, ILUMINACAO, TOMADAS E ILUMINACAO DE EMERGENCIA PARA SUBESTACAO ATÉ 1.000 KVA, NOS PADROES DA CONTRATANTE, APROVADO NA CONCESSIONARIA.</v>
      </c>
      <c r="D87" s="25" t="s">
        <v>41</v>
      </c>
      <c r="E87" s="26" t="s">
        <v>42</v>
      </c>
      <c r="F87" s="27">
        <f>'[2]Planilha Orçamentária'!G89</f>
        <v>23128.54615</v>
      </c>
      <c r="G87" s="28">
        <f>'[2]Planilha Orçamentária'!H89</f>
        <v>28596.13445986</v>
      </c>
      <c r="I87" s="47">
        <f t="shared" si="4"/>
        <v>23128.54615</v>
      </c>
      <c r="J87" s="47">
        <f t="shared" si="5"/>
        <v>28596.13445986</v>
      </c>
      <c r="K87" s="48">
        <f t="shared" si="6"/>
        <v>0</v>
      </c>
    </row>
    <row r="88" ht="26.25" customHeight="1" spans="1:11">
      <c r="A88" s="51" t="str">
        <f>'[2]Planilha Orçamentária'!A91</f>
        <v>4.1</v>
      </c>
      <c r="B88" s="31" t="s">
        <v>43</v>
      </c>
      <c r="C88" s="24" t="str">
        <f>'[2]Planilha Orçamentária'!C91</f>
        <v>CADASTRO DE LOTES (TERRENO E CONSTRUÇÃO), COLETA DE DOCUMENTAÇÃO, RELATORIO FOTOGRÁFICO COM 3 FOTOS, PROCESSAMENTO DOS DADOS, DESENHO E APRESENTAÇÃO</v>
      </c>
      <c r="D88" s="30" t="s">
        <v>38</v>
      </c>
      <c r="E88" s="26" t="s">
        <v>30</v>
      </c>
      <c r="F88" s="27">
        <f>'[2]Planilha Orçamentária'!G91</f>
        <v>2.9</v>
      </c>
      <c r="G88" s="28">
        <f>'[2]Planilha Orçamentária'!H91</f>
        <v>3.58556</v>
      </c>
      <c r="I88" s="47">
        <f t="shared" si="4"/>
        <v>2.9</v>
      </c>
      <c r="J88" s="47">
        <f t="shared" si="5"/>
        <v>3.58556</v>
      </c>
      <c r="K88" s="48">
        <f t="shared" si="6"/>
        <v>0</v>
      </c>
    </row>
    <row r="89" ht="26.25" customHeight="1" spans="1:11">
      <c r="A89" s="51" t="str">
        <f>'[2]Planilha Orçamentária'!A92</f>
        <v>4.2</v>
      </c>
      <c r="B89" s="31"/>
      <c r="C89" s="24" t="str">
        <f>'[2]Planilha Orçamentária'!C92</f>
        <v>CADASTRO COMPLETO DE REDE DE DISTRIBUICAO DE AGUA.</v>
      </c>
      <c r="D89" s="25" t="s">
        <v>44</v>
      </c>
      <c r="E89" s="26" t="s">
        <v>45</v>
      </c>
      <c r="F89" s="27">
        <f>'[2]Planilha Orçamentária'!G92</f>
        <v>0.87</v>
      </c>
      <c r="G89" s="28">
        <f>'[2]Planilha Orçamentária'!H92</f>
        <v>1.075668</v>
      </c>
      <c r="I89" s="47">
        <f t="shared" si="4"/>
        <v>0.87</v>
      </c>
      <c r="J89" s="47">
        <f t="shared" si="5"/>
        <v>1.075668</v>
      </c>
      <c r="K89" s="48">
        <f t="shared" si="6"/>
        <v>0</v>
      </c>
    </row>
    <row r="90" ht="26.25" customHeight="1" spans="1:11">
      <c r="A90" s="51" t="str">
        <f>'[2]Planilha Orçamentária'!A93</f>
        <v>4.3</v>
      </c>
      <c r="B90" s="31"/>
      <c r="C90" s="24" t="str">
        <f>'[2]Planilha Orçamentária'!C93</f>
        <v>Cadastro de redes de esgoto</v>
      </c>
      <c r="D90" s="25" t="s">
        <v>44</v>
      </c>
      <c r="E90" s="26" t="s">
        <v>45</v>
      </c>
      <c r="F90" s="27">
        <f>'[2]Planilha Orçamentária'!G93</f>
        <v>1.37</v>
      </c>
      <c r="G90" s="28">
        <f>'[2]Planilha Orçamentária'!H93</f>
        <v>1.693868</v>
      </c>
      <c r="I90" s="47">
        <f t="shared" si="4"/>
        <v>1.37</v>
      </c>
      <c r="J90" s="47">
        <f t="shared" si="5"/>
        <v>1.693868</v>
      </c>
      <c r="K90" s="48">
        <f t="shared" si="6"/>
        <v>0</v>
      </c>
    </row>
    <row r="91" ht="26.25" customHeight="1" spans="1:11">
      <c r="A91" s="51" t="str">
        <f>'[2]Planilha Orçamentária'!A94</f>
        <v>4.4</v>
      </c>
      <c r="B91" s="31"/>
      <c r="C91" s="24" t="str">
        <f>'[2]Planilha Orçamentária'!C94</f>
        <v>CONSULTORIA COM ENGENHEIRO, ARQUITETO OU ESPECIALISTA SENIOR COM ELABORAÇÃO DE LAUDO</v>
      </c>
      <c r="D91" s="25" t="s">
        <v>46</v>
      </c>
      <c r="E91" s="30" t="s">
        <v>47</v>
      </c>
      <c r="F91" s="27">
        <f>'[2]Planilha Orçamentária'!G94</f>
        <v>120.07</v>
      </c>
      <c r="G91" s="28">
        <f>'[2]Planilha Orçamentária'!H94</f>
        <v>148.454548</v>
      </c>
      <c r="I91" s="47">
        <f t="shared" si="4"/>
        <v>120.07</v>
      </c>
      <c r="J91" s="47">
        <f t="shared" si="5"/>
        <v>148.454548</v>
      </c>
      <c r="K91" s="48">
        <f t="shared" si="6"/>
        <v>0</v>
      </c>
    </row>
    <row r="92" ht="26.25" customHeight="1" spans="1:11">
      <c r="A92" s="51" t="str">
        <f>'[2]Planilha Orçamentária'!A95</f>
        <v>4.5</v>
      </c>
      <c r="B92" s="31"/>
      <c r="C92" s="24" t="str">
        <f>'[2]Planilha Orçamentária'!C95</f>
        <v>SONDAGEM A PERCUSSÃO D = 4" COM MEDIDA DE SPT (FATURAMENTO MÍNIMO = 30 M)</v>
      </c>
      <c r="D92" s="25" t="s">
        <v>34</v>
      </c>
      <c r="E92" s="30" t="s">
        <v>45</v>
      </c>
      <c r="F92" s="27">
        <f>'[2]Planilha Orçamentária'!G95</f>
        <v>166</v>
      </c>
      <c r="G92" s="28">
        <f>'[2]Planilha Orçamentária'!H95</f>
        <v>205.2424</v>
      </c>
      <c r="I92" s="47">
        <f t="shared" si="4"/>
        <v>166</v>
      </c>
      <c r="J92" s="47">
        <f t="shared" si="5"/>
        <v>205.2424</v>
      </c>
      <c r="K92" s="48">
        <f t="shared" si="6"/>
        <v>0</v>
      </c>
    </row>
    <row r="93" ht="26.25" customHeight="1" spans="1:11">
      <c r="A93" s="51" t="str">
        <f>'[2]Planilha Orçamentária'!A96</f>
        <v>4.6</v>
      </c>
      <c r="B93" s="31"/>
      <c r="C93" s="24" t="str">
        <f>'[2]Planilha Orçamentária'!C96</f>
        <v>MOBILIZACAO E DESMOBILIZACAO DE EQUIPE E EQUIPAMENTOS (INTERIOR) PARA SONDAGEM A PERCUSSAO A PARTIR DE 30KM</v>
      </c>
      <c r="D93" s="25" t="s">
        <v>44</v>
      </c>
      <c r="E93" s="30" t="s">
        <v>48</v>
      </c>
      <c r="F93" s="27">
        <f>'[2]Planilha Orçamentária'!G96</f>
        <v>1578.66</v>
      </c>
      <c r="G93" s="28">
        <f>'[2]Planilha Orçamentária'!H96</f>
        <v>1951.855224</v>
      </c>
      <c r="I93" s="47">
        <f t="shared" si="4"/>
        <v>1578.66</v>
      </c>
      <c r="J93" s="47">
        <f t="shared" si="5"/>
        <v>1951.855224</v>
      </c>
      <c r="K93" s="48">
        <f t="shared" si="6"/>
        <v>0</v>
      </c>
    </row>
    <row r="94" ht="26.25" customHeight="1" spans="1:11">
      <c r="A94" s="51" t="str">
        <f>'[2]Planilha Orçamentária'!A97</f>
        <v>4.7</v>
      </c>
      <c r="B94" s="31"/>
      <c r="C94" s="52" t="str">
        <f>'[2]Planilha Orçamentária'!C97</f>
        <v>LEVANTAMENTO CADASTRAL ÁREAS ACIMA DE 200 M²</v>
      </c>
      <c r="D94" s="53" t="s">
        <v>38</v>
      </c>
      <c r="E94" s="54" t="s">
        <v>30</v>
      </c>
      <c r="F94" s="27">
        <f>'[2]Planilha Orçamentária'!G97</f>
        <v>3.6</v>
      </c>
      <c r="G94" s="28">
        <f>'[2]Planilha Orçamentária'!H97</f>
        <v>4.45104</v>
      </c>
      <c r="I94" s="47">
        <f t="shared" si="4"/>
        <v>3.6</v>
      </c>
      <c r="J94" s="47">
        <f t="shared" si="5"/>
        <v>4.45104</v>
      </c>
      <c r="K94" s="48">
        <f t="shared" si="6"/>
        <v>0</v>
      </c>
    </row>
    <row r="95" ht="26.25" customHeight="1" spans="1:11">
      <c r="A95" s="51" t="str">
        <f>'[2]Planilha Orçamentária'!A98</f>
        <v>4.8</v>
      </c>
      <c r="B95" s="31"/>
      <c r="C95" s="52" t="str">
        <f>'[2]Planilha Orçamentária'!C98</f>
        <v>LEVANTAMENTO CADASTRAL ÁREAS ATÉ 200 M²</v>
      </c>
      <c r="D95" s="53" t="s">
        <v>38</v>
      </c>
      <c r="E95" s="54" t="s">
        <v>30</v>
      </c>
      <c r="F95" s="27">
        <f>'[2]Planilha Orçamentária'!G98</f>
        <v>6.6</v>
      </c>
      <c r="G95" s="28">
        <f>'[2]Planilha Orçamentária'!H98</f>
        <v>8.16024</v>
      </c>
      <c r="I95" s="47">
        <f t="shared" si="4"/>
        <v>6.6</v>
      </c>
      <c r="J95" s="47">
        <f t="shared" si="5"/>
        <v>8.16024</v>
      </c>
      <c r="K95" s="48">
        <f t="shared" si="6"/>
        <v>0</v>
      </c>
    </row>
    <row r="96" ht="26.25" customHeight="1" spans="1:11">
      <c r="A96" s="51" t="str">
        <f>'[2]Planilha Orçamentária'!A99</f>
        <v>4.9</v>
      </c>
      <c r="B96" s="31"/>
      <c r="C96" s="52" t="str">
        <f>'[2]Planilha Orçamentária'!C99</f>
        <v>LEVANTAMENTO TOPOGRÁFICO PLANIMÉTRICO SEMI-CADASTRAL DE ÁREAS ATÉ 1 HECTARE</v>
      </c>
      <c r="D96" s="55" t="s">
        <v>38</v>
      </c>
      <c r="E96" s="54" t="s">
        <v>30</v>
      </c>
      <c r="F96" s="27">
        <f>'[2]Planilha Orçamentária'!G99</f>
        <v>0.11</v>
      </c>
      <c r="G96" s="28">
        <f>'[2]Planilha Orçamentária'!H99</f>
        <v>0.136004</v>
      </c>
      <c r="I96" s="47">
        <f t="shared" si="4"/>
        <v>0.11</v>
      </c>
      <c r="J96" s="47">
        <f t="shared" si="5"/>
        <v>0.136004</v>
      </c>
      <c r="K96" s="48">
        <f t="shared" si="6"/>
        <v>0</v>
      </c>
    </row>
    <row r="97" ht="26.25" customHeight="1" spans="1:11">
      <c r="A97" s="51" t="str">
        <f>'[2]Planilha Orçamentária'!A100</f>
        <v>4.10</v>
      </c>
      <c r="B97" s="31"/>
      <c r="C97" s="52" t="str">
        <f>'[2]Planilha Orçamentária'!C100</f>
        <v>LEVANTAMENTO TOPOGRÁFICO PLANIMÉTRICO SEMI-CADASTRAL DE ÁREAS DE 1 A 5 HECTARES</v>
      </c>
      <c r="D97" s="55" t="s">
        <v>38</v>
      </c>
      <c r="E97" s="54" t="s">
        <v>30</v>
      </c>
      <c r="F97" s="27">
        <f>'[2]Planilha Orçamentária'!G100</f>
        <v>0.09</v>
      </c>
      <c r="G97" s="28">
        <f>'[2]Planilha Orçamentária'!H100</f>
        <v>0.111276</v>
      </c>
      <c r="I97" s="47">
        <f t="shared" si="4"/>
        <v>0.09</v>
      </c>
      <c r="J97" s="47">
        <f t="shared" si="5"/>
        <v>0.111276</v>
      </c>
      <c r="K97" s="48">
        <f t="shared" si="6"/>
        <v>0</v>
      </c>
    </row>
    <row r="98" ht="26.25" customHeight="1" spans="1:11">
      <c r="A98" s="51" t="str">
        <f>'[2]Planilha Orçamentária'!A101</f>
        <v>4.11</v>
      </c>
      <c r="B98" s="31"/>
      <c r="C98" s="52" t="str">
        <f>'[2]Planilha Orçamentária'!C101</f>
        <v>LEVANTAMENTO TOPOGRÁFICO PLANIMÉTRICO SEMI-CADASTRAL DE ÁREAS DE 5 A 10 HECTARES</v>
      </c>
      <c r="D98" s="55" t="s">
        <v>38</v>
      </c>
      <c r="E98" s="54" t="s">
        <v>30</v>
      </c>
      <c r="F98" s="27">
        <f>'[2]Planilha Orçamentária'!G101</f>
        <v>0.08</v>
      </c>
      <c r="G98" s="28">
        <f>'[2]Planilha Orçamentária'!H101</f>
        <v>0.098912</v>
      </c>
      <c r="I98" s="47">
        <f t="shared" si="4"/>
        <v>0.08</v>
      </c>
      <c r="J98" s="47">
        <f t="shared" si="5"/>
        <v>0.098912</v>
      </c>
      <c r="K98" s="48">
        <f t="shared" si="6"/>
        <v>0</v>
      </c>
    </row>
    <row r="99" ht="26.25" customHeight="1" spans="1:11">
      <c r="A99" s="51" t="str">
        <f>'[2]Planilha Orçamentária'!A102</f>
        <v>4.12</v>
      </c>
      <c r="B99" s="31"/>
      <c r="C99" s="52" t="str">
        <f>'[2]Planilha Orçamentária'!C102</f>
        <v>LEVANTAMENTO TOPOGRÁFICO PLANIMÉTRICO SEMI-CADASTRAL DE ÁREAS DE 10 A 25 HECTARES</v>
      </c>
      <c r="D99" s="55" t="s">
        <v>38</v>
      </c>
      <c r="E99" s="54" t="s">
        <v>30</v>
      </c>
      <c r="F99" s="27">
        <f>'[2]Planilha Orçamentária'!G102</f>
        <v>0.06</v>
      </c>
      <c r="G99" s="28">
        <f>'[2]Planilha Orçamentária'!H102</f>
        <v>0.074184</v>
      </c>
      <c r="I99" s="47">
        <f t="shared" si="4"/>
        <v>0.06</v>
      </c>
      <c r="J99" s="47">
        <f t="shared" si="5"/>
        <v>0.074184</v>
      </c>
      <c r="K99" s="48">
        <f t="shared" si="6"/>
        <v>0</v>
      </c>
    </row>
    <row r="100" ht="26.25" customHeight="1" spans="1:11">
      <c r="A100" s="51" t="str">
        <f>'[2]Planilha Orçamentária'!A103</f>
        <v>4.13</v>
      </c>
      <c r="B100" s="31"/>
      <c r="C100" s="52" t="str">
        <f>'[2]Planilha Orçamentária'!C103</f>
        <v>LEVANTAMENTO TOPOGRÁFICO PLANIMÉTRICO SEMI-CADASTRAL DE ÁREAS DE 25 A 50 HECTARES</v>
      </c>
      <c r="D100" s="55" t="s">
        <v>38</v>
      </c>
      <c r="E100" s="54" t="s">
        <v>30</v>
      </c>
      <c r="F100" s="27">
        <f>'[2]Planilha Orçamentária'!G103</f>
        <v>0.05</v>
      </c>
      <c r="G100" s="28">
        <f>'[2]Planilha Orçamentária'!H103</f>
        <v>0.06182</v>
      </c>
      <c r="I100" s="47">
        <f t="shared" si="4"/>
        <v>0.05</v>
      </c>
      <c r="J100" s="47">
        <f t="shared" si="5"/>
        <v>0.06182</v>
      </c>
      <c r="K100" s="48">
        <f t="shared" si="6"/>
        <v>0</v>
      </c>
    </row>
    <row r="101" ht="40.5" customHeight="1" spans="1:11">
      <c r="A101" s="51" t="str">
        <f>'[2]Planilha Orçamentária'!A104</f>
        <v>4.14</v>
      </c>
      <c r="B101" s="31"/>
      <c r="C101" s="52" t="str">
        <f>'[2]Planilha Orçamentária'!C104</f>
        <v>INSPEÇÃO DE PROJETO, DO EDIFÍCIO COMPLETO, PELO MÉTODO PRESCRITIVO. EMISSÃO DA ENCE GERAL COM AVALIAÇÃO DOS SISTEMAS: ENVOLTÓRIA, SISTEMAS DE ILUMINAÇÃO E DE CONDICIONAMENTO DE AR, COM ANÁLISE DE BONIFICAÇÃO DE USO RACIONAL DE ÁGUA.</v>
      </c>
      <c r="D101" s="55" t="str">
        <f>'[2]Planilha Orçamentária'!D104</f>
        <v>PRÓPRIA</v>
      </c>
      <c r="E101" s="55" t="str">
        <f>'[2]Planilha Orçamentária'!E104</f>
        <v>m2</v>
      </c>
      <c r="F101" s="56">
        <f>'[2]Planilha Orçamentária'!G104</f>
        <v>2.00761071623838</v>
      </c>
      <c r="G101" s="56">
        <f>'[2]Planilha Orçamentária'!H104</f>
        <v>2.48220988955714</v>
      </c>
      <c r="I101" s="47">
        <f t="shared" si="4"/>
        <v>2.00761071623838</v>
      </c>
      <c r="J101" s="47">
        <f t="shared" si="5"/>
        <v>2.48220988955714</v>
      </c>
      <c r="K101" s="48">
        <f t="shared" si="6"/>
        <v>0</v>
      </c>
    </row>
  </sheetData>
  <sheetProtection algorithmName="SHA-512" hashValue="XCIqfVZ7goloXLxaGGKVG2DxLCBvCqtGMtvpbUpT4Hcy8sgaz/yQzXRRDgpSgpnPkxMvVGsBGwJctW6bpQQe8g==" saltValue="ATarCFLMeB7ybvb/+U7IgQ==" spinCount="100000" sheet="1" objects="1" scenarios="1"/>
  <autoFilter ref="A9:L101">
    <extLst/>
  </autoFilter>
  <mergeCells count="11">
    <mergeCell ref="I1:K1"/>
    <mergeCell ref="B4:C4"/>
    <mergeCell ref="I4:K4"/>
    <mergeCell ref="B5:C5"/>
    <mergeCell ref="A7:G7"/>
    <mergeCell ref="I7:K7"/>
    <mergeCell ref="B10:B28"/>
    <mergeCell ref="B29:B41"/>
    <mergeCell ref="B42:B87"/>
    <mergeCell ref="B88:B101"/>
    <mergeCell ref="I2:K3"/>
  </mergeCells>
  <pageMargins left="0.511811024" right="0.511811024" top="0.787401575" bottom="0.787401575" header="0.31496062" footer="0.31496062"/>
  <pageSetup paperSize="9" scale="6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Proposta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Eduardo</dc:creator>
  <cp:lastModifiedBy>aluno</cp:lastModifiedBy>
  <dcterms:created xsi:type="dcterms:W3CDTF">2020-06-17T10:39:00Z</dcterms:created>
  <dcterms:modified xsi:type="dcterms:W3CDTF">2021-01-19T16:50:52Z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1046-11.2.0.9937</vt:lpwstr>
  </property>
</Properties>
</file>