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6B893A55-4429-44D5-9273-F46F8ED8CFB3}" xr6:coauthVersionLast="40" xr6:coauthVersionMax="40" xr10:uidLastSave="{00000000-0000-0000-0000-000000000000}"/>
  <bookViews>
    <workbookView xWindow="330" yWindow="330" windowWidth="23610" windowHeight="13740" xr2:uid="{00000000-000D-0000-FFFF-FFFF00000000}"/>
  </bookViews>
  <sheets>
    <sheet name="Planilha Proposta Lote 01" sheetId="1" r:id="rId1"/>
    <sheet name="Planilha formação de preço" sheetId="2" r:id="rId2"/>
  </sheets>
  <definedNames>
    <definedName name="_xlnm.Print_Area" localSheetId="1">'Planilha formação de preço'!$A$1:$K$23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2" l="1"/>
  <c r="K17" i="2"/>
  <c r="K18" i="2"/>
  <c r="K19" i="2"/>
  <c r="K20" i="2"/>
  <c r="I20" i="2"/>
  <c r="I19" i="2"/>
  <c r="I18" i="2"/>
  <c r="I14" i="2"/>
  <c r="I6" i="2" l="1"/>
  <c r="I7" i="2"/>
  <c r="I8" i="2"/>
  <c r="I9" i="2"/>
  <c r="I10" i="2"/>
  <c r="I11" i="2"/>
  <c r="I12" i="2"/>
  <c r="I13" i="2"/>
  <c r="I15" i="2"/>
  <c r="I16" i="2"/>
  <c r="I17" i="2"/>
  <c r="I5" i="2"/>
  <c r="K12" i="2" l="1"/>
  <c r="K7" i="2"/>
  <c r="K10" i="2"/>
  <c r="K8" i="2"/>
  <c r="K11" i="2"/>
  <c r="K15" i="2"/>
  <c r="K13" i="2"/>
  <c r="K9" i="2"/>
  <c r="K6" i="2"/>
  <c r="K16" i="2"/>
  <c r="K14" i="2"/>
  <c r="K5" i="2"/>
  <c r="K22" i="2" l="1"/>
  <c r="F5" i="1" s="1"/>
  <c r="F6" i="1" s="1"/>
  <c r="D5" i="1" l="1"/>
  <c r="E5" i="1" s="1"/>
</calcChain>
</file>

<file path=xl/sharedStrings.xml><?xml version="1.0" encoding="utf-8"?>
<sst xmlns="http://schemas.openxmlformats.org/spreadsheetml/2006/main" count="91" uniqueCount="47">
  <si>
    <t>Lote 01</t>
  </si>
  <si>
    <t>Item</t>
  </si>
  <si>
    <t>Decrição</t>
  </si>
  <si>
    <t>Quantidade</t>
  </si>
  <si>
    <t>Preço Unitário</t>
  </si>
  <si>
    <t>Preço total</t>
  </si>
  <si>
    <t>Total Lote 01</t>
  </si>
  <si>
    <t>Fornecimento e Instalação de esquadrias de alumínio anodizado bronze, linha SUPREMA, com vidros, fechaduras, acabamentos, mão de obra, equipamentos e demais procedimentos necessários para a sua perfeita instalação e o seu correto funcionamento, conforme projetos, especificações técnicas e exigências em anexo</t>
  </si>
  <si>
    <t>Código (Projeto)</t>
  </si>
  <si>
    <t>Abertura</t>
  </si>
  <si>
    <t>Especificação</t>
  </si>
  <si>
    <t>J090B</t>
  </si>
  <si>
    <t>J180B</t>
  </si>
  <si>
    <t>J270B</t>
  </si>
  <si>
    <t>J270C</t>
  </si>
  <si>
    <t>J540B</t>
  </si>
  <si>
    <t>J170T</t>
  </si>
  <si>
    <t>J330T</t>
  </si>
  <si>
    <t>J490T</t>
  </si>
  <si>
    <t>J650T</t>
  </si>
  <si>
    <t>PA250</t>
  </si>
  <si>
    <t>PA650</t>
  </si>
  <si>
    <t>PA650'</t>
  </si>
  <si>
    <t>J650T-CP</t>
  </si>
  <si>
    <t>Maxim Ar</t>
  </si>
  <si>
    <t>Ver Detalhe</t>
  </si>
  <si>
    <t>Fixo</t>
  </si>
  <si>
    <t>Aluminio Anodizado bronze com vidro temperado 6mm</t>
  </si>
  <si>
    <t>Aluminio Anodizado bronze com vidro temperado 8mm e tela</t>
  </si>
  <si>
    <t>Preço Total</t>
  </si>
  <si>
    <t>Preço Unitário (R$)</t>
  </si>
  <si>
    <t>OBS: Os preços acima indicados contemplam todos os custos diretos e indiretos envolvidos e estão de acordo com as condições e exigências editalícias .</t>
  </si>
  <si>
    <t>Planilha De Proposta</t>
  </si>
  <si>
    <t>Altura (m)</t>
  </si>
  <si>
    <t>Largura (m)</t>
  </si>
  <si>
    <t>Unid</t>
  </si>
  <si>
    <t>m2</t>
  </si>
  <si>
    <t>Unidade</t>
  </si>
  <si>
    <t>Nº de Esquadrias</t>
  </si>
  <si>
    <t>Total Preço</t>
  </si>
  <si>
    <t>Total Área</t>
  </si>
  <si>
    <t>Planilha para proposta</t>
  </si>
  <si>
    <t>PA700</t>
  </si>
  <si>
    <t>Aluminio anodizado bronze com vidro temperado 8mm e tela</t>
  </si>
  <si>
    <t>V040A</t>
  </si>
  <si>
    <t>VENEZIANA EM ALUMINIO ANODIZADO SEM VIDRO</t>
  </si>
  <si>
    <t>V090A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</si>
</sst>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3" borderId="1" xfId="2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2" xfId="2" applyFont="1" applyFill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</cellXfs>
  <cellStyles count="6">
    <cellStyle name="Moeda" xfId="2" builtinId="4"/>
    <cellStyle name="Moeda 2" xfId="3" xr:uid="{00000000-0005-0000-0000-00002F000000}"/>
    <cellStyle name="Normal" xfId="0" builtinId="0"/>
    <cellStyle name="Normal 2" xfId="5" xr:uid="{15558A80-5FAF-4D03-B1F8-9069A8AF978C}"/>
    <cellStyle name="Vírgula" xfId="1" builtinId="3"/>
    <cellStyle name="Vírgula 2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zoomScaleSheetLayoutView="100" workbookViewId="0">
      <selection activeCell="F14" sqref="F14"/>
    </sheetView>
  </sheetViews>
  <sheetFormatPr defaultRowHeight="15" x14ac:dyDescent="0.25"/>
  <cols>
    <col min="2" max="2" width="64" customWidth="1"/>
    <col min="3" max="3" width="13.140625" bestFit="1" customWidth="1"/>
    <col min="4" max="4" width="13.140625" style="8" customWidth="1"/>
    <col min="5" max="5" width="15.28515625" bestFit="1" customWidth="1"/>
    <col min="6" max="6" width="15.42578125" bestFit="1" customWidth="1"/>
    <col min="9" max="9" width="9.85546875" bestFit="1" customWidth="1"/>
  </cols>
  <sheetData>
    <row r="1" spans="1:6" x14ac:dyDescent="0.25">
      <c r="A1" s="1" t="s">
        <v>41</v>
      </c>
    </row>
    <row r="3" spans="1:6" ht="15.75" x14ac:dyDescent="0.25">
      <c r="A3" s="2" t="s">
        <v>0</v>
      </c>
      <c r="C3" s="3"/>
      <c r="D3" s="3"/>
    </row>
    <row r="4" spans="1:6" ht="15.75" x14ac:dyDescent="0.25">
      <c r="A4" s="4" t="s">
        <v>1</v>
      </c>
      <c r="B4" s="4" t="s">
        <v>2</v>
      </c>
      <c r="C4" s="4" t="s">
        <v>35</v>
      </c>
      <c r="D4" s="4" t="s">
        <v>3</v>
      </c>
      <c r="E4" s="4" t="s">
        <v>4</v>
      </c>
      <c r="F4" s="4" t="s">
        <v>5</v>
      </c>
    </row>
    <row r="5" spans="1:6" ht="105" x14ac:dyDescent="0.25">
      <c r="A5" s="6">
        <v>1</v>
      </c>
      <c r="B5" s="7" t="s">
        <v>7</v>
      </c>
      <c r="C5" s="21" t="s">
        <v>36</v>
      </c>
      <c r="D5" s="9">
        <f>'Planilha formação de preço'!I22</f>
        <v>1168.8699999999999</v>
      </c>
      <c r="E5" s="28">
        <f>ROUND(F5/D5,2)</f>
        <v>0</v>
      </c>
      <c r="F5" s="29">
        <f>'Planilha formação de preço'!K22</f>
        <v>0</v>
      </c>
    </row>
    <row r="6" spans="1:6" x14ac:dyDescent="0.25">
      <c r="A6" s="3"/>
      <c r="C6" s="3"/>
      <c r="D6" s="5" t="s">
        <v>6</v>
      </c>
      <c r="E6" s="30"/>
      <c r="F6" s="31">
        <f>F5</f>
        <v>0</v>
      </c>
    </row>
    <row r="14" spans="1:6" ht="15" customHeight="1" x14ac:dyDescent="0.25"/>
    <row r="15" spans="1:6" ht="23.25" customHeight="1" x14ac:dyDescent="0.25"/>
    <row r="16" spans="1:6" ht="15" customHeight="1" x14ac:dyDescent="0.25"/>
  </sheetData>
  <sheetProtection algorithmName="SHA-512" hashValue="LMyJlJ598BkxI0lsYXmcEG+nqfknZBuLSMmprB7SMM4H4O3EcJ9tb00g7zt/doyK4p5We+1wyuRiWQqGxPmhUg==" saltValue="cx93ZriRULIY4e+3cXdL3Q==" spinCount="100000" sheet="1" objects="1" scenarios="1"/>
  <pageMargins left="0.7" right="0.7" top="0.75" bottom="0.75" header="0.3" footer="0.3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D75E-8347-41EF-A3DC-8F868020C4DA}">
  <dimension ref="A1:N28"/>
  <sheetViews>
    <sheetView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9.140625" style="8"/>
    <col min="2" max="2" width="12.28515625" customWidth="1"/>
    <col min="3" max="5" width="12.28515625" style="8" customWidth="1"/>
    <col min="6" max="6" width="12.28515625" customWidth="1"/>
    <col min="7" max="7" width="60" customWidth="1"/>
    <col min="8" max="8" width="11.5703125" style="8" customWidth="1"/>
    <col min="9" max="9" width="12.28515625" style="8" customWidth="1"/>
    <col min="10" max="10" width="15.85546875" bestFit="1" customWidth="1"/>
    <col min="11" max="11" width="16.42578125" customWidth="1"/>
  </cols>
  <sheetData>
    <row r="1" spans="1:14" x14ac:dyDescent="0.25">
      <c r="A1" s="10" t="s">
        <v>32</v>
      </c>
    </row>
    <row r="2" spans="1:14" x14ac:dyDescent="0.25">
      <c r="A2" s="10" t="s">
        <v>0</v>
      </c>
    </row>
    <row r="3" spans="1:14" s="8" customFormat="1" x14ac:dyDescent="0.25"/>
    <row r="4" spans="1:14" ht="30.75" customHeight="1" x14ac:dyDescent="0.25">
      <c r="A4" s="20" t="s">
        <v>1</v>
      </c>
      <c r="B4" s="20" t="s">
        <v>8</v>
      </c>
      <c r="C4" s="20" t="s">
        <v>34</v>
      </c>
      <c r="D4" s="20" t="s">
        <v>33</v>
      </c>
      <c r="E4" s="20" t="s">
        <v>38</v>
      </c>
      <c r="F4" s="20" t="s">
        <v>9</v>
      </c>
      <c r="G4" s="20" t="s">
        <v>10</v>
      </c>
      <c r="H4" s="20" t="s">
        <v>37</v>
      </c>
      <c r="I4" s="20" t="s">
        <v>3</v>
      </c>
      <c r="J4" s="20" t="s">
        <v>30</v>
      </c>
      <c r="K4" s="20" t="s">
        <v>29</v>
      </c>
      <c r="L4" s="8"/>
      <c r="M4" s="8"/>
      <c r="N4" s="8"/>
    </row>
    <row r="5" spans="1:14" ht="18.75" customHeight="1" x14ac:dyDescent="0.25">
      <c r="A5" s="9">
        <v>1</v>
      </c>
      <c r="B5" s="9" t="s">
        <v>11</v>
      </c>
      <c r="C5" s="14">
        <v>0.9</v>
      </c>
      <c r="D5" s="14">
        <v>0.9</v>
      </c>
      <c r="E5" s="9">
        <v>6</v>
      </c>
      <c r="F5" s="9" t="s">
        <v>24</v>
      </c>
      <c r="G5" s="9" t="s">
        <v>27</v>
      </c>
      <c r="H5" s="9" t="s">
        <v>36</v>
      </c>
      <c r="I5" s="11">
        <f t="shared" ref="I5:I16" si="0">C5*D5*E5</f>
        <v>4.8600000000000003</v>
      </c>
      <c r="J5" s="22"/>
      <c r="K5" s="23">
        <f>J5*I5</f>
        <v>0</v>
      </c>
      <c r="L5" s="8"/>
      <c r="M5" s="8"/>
      <c r="N5" s="8"/>
    </row>
    <row r="6" spans="1:14" ht="18.75" customHeight="1" x14ac:dyDescent="0.25">
      <c r="A6" s="17">
        <v>2</v>
      </c>
      <c r="B6" s="17" t="s">
        <v>16</v>
      </c>
      <c r="C6" s="18">
        <v>1.7</v>
      </c>
      <c r="D6" s="18">
        <v>0.8</v>
      </c>
      <c r="E6" s="17">
        <v>4</v>
      </c>
      <c r="F6" s="17" t="s">
        <v>25</v>
      </c>
      <c r="G6" s="17" t="s">
        <v>28</v>
      </c>
      <c r="H6" s="17" t="s">
        <v>36</v>
      </c>
      <c r="I6" s="19">
        <f t="shared" si="0"/>
        <v>5.44</v>
      </c>
      <c r="J6" s="24"/>
      <c r="K6" s="25">
        <f t="shared" ref="K6:K20" si="1">J6*I6</f>
        <v>0</v>
      </c>
      <c r="L6" s="8"/>
      <c r="M6" s="8"/>
      <c r="N6" s="8"/>
    </row>
    <row r="7" spans="1:14" ht="18.75" customHeight="1" x14ac:dyDescent="0.25">
      <c r="A7" s="12">
        <v>3</v>
      </c>
      <c r="B7" s="12" t="s">
        <v>12</v>
      </c>
      <c r="C7" s="14">
        <v>1.8</v>
      </c>
      <c r="D7" s="14">
        <v>0.9</v>
      </c>
      <c r="E7" s="9">
        <v>3</v>
      </c>
      <c r="F7" s="12" t="s">
        <v>24</v>
      </c>
      <c r="G7" s="9" t="s">
        <v>27</v>
      </c>
      <c r="H7" s="9" t="s">
        <v>36</v>
      </c>
      <c r="I7" s="11">
        <f t="shared" si="0"/>
        <v>4.8600000000000003</v>
      </c>
      <c r="J7" s="22"/>
      <c r="K7" s="23">
        <f t="shared" si="1"/>
        <v>0</v>
      </c>
      <c r="L7" s="8"/>
      <c r="M7" s="8"/>
      <c r="N7" s="8"/>
    </row>
    <row r="8" spans="1:14" ht="18.75" customHeight="1" x14ac:dyDescent="0.25">
      <c r="A8" s="17">
        <v>4</v>
      </c>
      <c r="B8" s="17" t="s">
        <v>13</v>
      </c>
      <c r="C8" s="18">
        <v>2.7</v>
      </c>
      <c r="D8" s="18">
        <v>0.9</v>
      </c>
      <c r="E8" s="17">
        <v>2</v>
      </c>
      <c r="F8" s="17" t="s">
        <v>24</v>
      </c>
      <c r="G8" s="17" t="s">
        <v>27</v>
      </c>
      <c r="H8" s="17" t="s">
        <v>36</v>
      </c>
      <c r="I8" s="19">
        <f t="shared" si="0"/>
        <v>4.8600000000000003</v>
      </c>
      <c r="J8" s="24"/>
      <c r="K8" s="25">
        <f t="shared" si="1"/>
        <v>0</v>
      </c>
      <c r="L8" s="8"/>
      <c r="M8" s="8"/>
      <c r="N8" s="8"/>
    </row>
    <row r="9" spans="1:14" ht="18.75" customHeight="1" x14ac:dyDescent="0.25">
      <c r="A9" s="12">
        <v>5</v>
      </c>
      <c r="B9" s="12" t="s">
        <v>14</v>
      </c>
      <c r="C9" s="15">
        <v>2.7</v>
      </c>
      <c r="D9" s="15">
        <v>0.9</v>
      </c>
      <c r="E9" s="12">
        <v>1</v>
      </c>
      <c r="F9" s="12" t="s">
        <v>26</v>
      </c>
      <c r="G9" s="9" t="s">
        <v>27</v>
      </c>
      <c r="H9" s="12" t="s">
        <v>36</v>
      </c>
      <c r="I9" s="11">
        <f t="shared" si="0"/>
        <v>2.4300000000000002</v>
      </c>
      <c r="J9" s="22"/>
      <c r="K9" s="23">
        <f t="shared" si="1"/>
        <v>0</v>
      </c>
      <c r="L9" s="8"/>
      <c r="M9" s="8"/>
      <c r="N9" s="8"/>
    </row>
    <row r="10" spans="1:14" ht="18.75" customHeight="1" x14ac:dyDescent="0.25">
      <c r="A10" s="17">
        <v>6</v>
      </c>
      <c r="B10" s="17" t="s">
        <v>17</v>
      </c>
      <c r="C10" s="18">
        <v>3.3</v>
      </c>
      <c r="D10" s="18">
        <v>0.8</v>
      </c>
      <c r="E10" s="17">
        <v>4</v>
      </c>
      <c r="F10" s="17" t="s">
        <v>25</v>
      </c>
      <c r="G10" s="17" t="s">
        <v>28</v>
      </c>
      <c r="H10" s="17" t="s">
        <v>36</v>
      </c>
      <c r="I10" s="19">
        <f t="shared" si="0"/>
        <v>10.56</v>
      </c>
      <c r="J10" s="24"/>
      <c r="K10" s="25">
        <f t="shared" si="1"/>
        <v>0</v>
      </c>
      <c r="L10" s="8"/>
      <c r="M10" s="8"/>
      <c r="N10" s="8"/>
    </row>
    <row r="11" spans="1:14" ht="18.75" customHeight="1" x14ac:dyDescent="0.25">
      <c r="A11" s="12">
        <v>7</v>
      </c>
      <c r="B11" s="12" t="s">
        <v>18</v>
      </c>
      <c r="C11" s="15">
        <v>4.9000000000000004</v>
      </c>
      <c r="D11" s="15">
        <v>1.2</v>
      </c>
      <c r="E11" s="12">
        <v>27</v>
      </c>
      <c r="F11" s="12" t="s">
        <v>25</v>
      </c>
      <c r="G11" s="9" t="s">
        <v>28</v>
      </c>
      <c r="H11" s="12" t="s">
        <v>36</v>
      </c>
      <c r="I11" s="11">
        <f t="shared" si="0"/>
        <v>158.76</v>
      </c>
      <c r="J11" s="22"/>
      <c r="K11" s="23">
        <f t="shared" si="1"/>
        <v>0</v>
      </c>
      <c r="L11" s="8"/>
      <c r="M11" s="8"/>
      <c r="N11" s="8"/>
    </row>
    <row r="12" spans="1:14" ht="18.75" customHeight="1" x14ac:dyDescent="0.25">
      <c r="A12" s="17">
        <v>8</v>
      </c>
      <c r="B12" s="17" t="s">
        <v>15</v>
      </c>
      <c r="C12" s="18">
        <v>5.4</v>
      </c>
      <c r="D12" s="18">
        <v>0.9</v>
      </c>
      <c r="E12" s="17">
        <v>12</v>
      </c>
      <c r="F12" s="17" t="s">
        <v>24</v>
      </c>
      <c r="G12" s="17" t="s">
        <v>27</v>
      </c>
      <c r="H12" s="17" t="s">
        <v>36</v>
      </c>
      <c r="I12" s="19">
        <f t="shared" si="0"/>
        <v>58.320000000000007</v>
      </c>
      <c r="J12" s="24"/>
      <c r="K12" s="25">
        <f t="shared" si="1"/>
        <v>0</v>
      </c>
      <c r="L12" s="8"/>
      <c r="M12" s="8"/>
      <c r="N12" s="8"/>
    </row>
    <row r="13" spans="1:14" ht="18.75" customHeight="1" x14ac:dyDescent="0.25">
      <c r="A13" s="12">
        <v>9</v>
      </c>
      <c r="B13" s="12" t="s">
        <v>19</v>
      </c>
      <c r="C13" s="15">
        <v>6.5</v>
      </c>
      <c r="D13" s="15">
        <v>1.2</v>
      </c>
      <c r="E13" s="12">
        <v>26</v>
      </c>
      <c r="F13" s="12" t="s">
        <v>25</v>
      </c>
      <c r="G13" s="9" t="s">
        <v>28</v>
      </c>
      <c r="H13" s="12" t="s">
        <v>36</v>
      </c>
      <c r="I13" s="11">
        <f t="shared" si="0"/>
        <v>202.79999999999998</v>
      </c>
      <c r="J13" s="22"/>
      <c r="K13" s="23">
        <f t="shared" si="1"/>
        <v>0</v>
      </c>
      <c r="L13" s="8"/>
      <c r="M13" s="8"/>
      <c r="N13" s="8"/>
    </row>
    <row r="14" spans="1:14" ht="18.75" customHeight="1" x14ac:dyDescent="0.25">
      <c r="A14" s="17">
        <v>10</v>
      </c>
      <c r="B14" s="17" t="s">
        <v>23</v>
      </c>
      <c r="C14" s="18">
        <v>6.5</v>
      </c>
      <c r="D14" s="18">
        <v>1.2</v>
      </c>
      <c r="E14" s="17">
        <v>2</v>
      </c>
      <c r="F14" s="17" t="s">
        <v>25</v>
      </c>
      <c r="G14" s="17" t="s">
        <v>28</v>
      </c>
      <c r="H14" s="17" t="s">
        <v>36</v>
      </c>
      <c r="I14" s="19">
        <f>(C14*D14*E14)+2.1*1*2</f>
        <v>19.8</v>
      </c>
      <c r="J14" s="24"/>
      <c r="K14" s="25">
        <f t="shared" si="1"/>
        <v>0</v>
      </c>
      <c r="L14" s="8"/>
      <c r="M14" s="8"/>
      <c r="N14" s="8"/>
    </row>
    <row r="15" spans="1:14" ht="18.75" customHeight="1" x14ac:dyDescent="0.25">
      <c r="A15" s="12">
        <v>11</v>
      </c>
      <c r="B15" s="12" t="s">
        <v>20</v>
      </c>
      <c r="C15" s="15">
        <v>2.5</v>
      </c>
      <c r="D15" s="15">
        <v>3.3</v>
      </c>
      <c r="E15" s="12">
        <v>1</v>
      </c>
      <c r="F15" s="12" t="s">
        <v>25</v>
      </c>
      <c r="G15" s="9" t="s">
        <v>28</v>
      </c>
      <c r="H15" s="12" t="s">
        <v>36</v>
      </c>
      <c r="I15" s="11">
        <f t="shared" si="0"/>
        <v>8.25</v>
      </c>
      <c r="J15" s="22"/>
      <c r="K15" s="23">
        <f t="shared" si="1"/>
        <v>0</v>
      </c>
      <c r="L15" s="8"/>
      <c r="M15" s="8"/>
      <c r="N15" s="8"/>
    </row>
    <row r="16" spans="1:14" ht="18.75" customHeight="1" x14ac:dyDescent="0.25">
      <c r="A16" s="17">
        <v>12</v>
      </c>
      <c r="B16" s="17" t="s">
        <v>21</v>
      </c>
      <c r="C16" s="18">
        <v>6.5</v>
      </c>
      <c r="D16" s="18">
        <v>3.3</v>
      </c>
      <c r="E16" s="17">
        <v>14</v>
      </c>
      <c r="F16" s="17" t="s">
        <v>25</v>
      </c>
      <c r="G16" s="17" t="s">
        <v>28</v>
      </c>
      <c r="H16" s="17" t="s">
        <v>36</v>
      </c>
      <c r="I16" s="19">
        <f t="shared" si="0"/>
        <v>300.3</v>
      </c>
      <c r="J16" s="24"/>
      <c r="K16" s="25">
        <f t="shared" si="1"/>
        <v>0</v>
      </c>
      <c r="L16" s="8"/>
      <c r="M16" s="8"/>
      <c r="N16" s="8"/>
    </row>
    <row r="17" spans="1:14" s="8" customFormat="1" ht="18.75" customHeight="1" x14ac:dyDescent="0.25">
      <c r="A17" s="12">
        <v>13</v>
      </c>
      <c r="B17" s="12" t="s">
        <v>22</v>
      </c>
      <c r="C17" s="15">
        <v>6.5</v>
      </c>
      <c r="D17" s="15">
        <v>3.3</v>
      </c>
      <c r="E17" s="12">
        <v>14</v>
      </c>
      <c r="F17" s="12" t="s">
        <v>25</v>
      </c>
      <c r="G17" s="9" t="s">
        <v>28</v>
      </c>
      <c r="H17" s="12" t="s">
        <v>36</v>
      </c>
      <c r="I17" s="11">
        <f>C17*D17*E17</f>
        <v>300.3</v>
      </c>
      <c r="J17" s="22"/>
      <c r="K17" s="23">
        <f t="shared" si="1"/>
        <v>0</v>
      </c>
    </row>
    <row r="18" spans="1:14" s="8" customFormat="1" ht="18.75" customHeight="1" x14ac:dyDescent="0.25">
      <c r="A18" s="17">
        <v>14</v>
      </c>
      <c r="B18" s="17" t="s">
        <v>42</v>
      </c>
      <c r="C18" s="18">
        <v>6.5</v>
      </c>
      <c r="D18" s="18">
        <v>3.3</v>
      </c>
      <c r="E18" s="17">
        <v>4</v>
      </c>
      <c r="F18" s="17" t="s">
        <v>25</v>
      </c>
      <c r="G18" s="17" t="s">
        <v>43</v>
      </c>
      <c r="H18" s="17" t="s">
        <v>36</v>
      </c>
      <c r="I18" s="19">
        <f t="shared" ref="I18:I20" si="2">C18*D18*E18</f>
        <v>85.8</v>
      </c>
      <c r="J18" s="24"/>
      <c r="K18" s="25">
        <f t="shared" si="1"/>
        <v>0</v>
      </c>
    </row>
    <row r="19" spans="1:14" s="8" customFormat="1" ht="18.75" customHeight="1" x14ac:dyDescent="0.25">
      <c r="A19" s="12">
        <v>15</v>
      </c>
      <c r="B19" s="12" t="s">
        <v>44</v>
      </c>
      <c r="C19" s="15">
        <v>0.4</v>
      </c>
      <c r="D19" s="15">
        <v>0.9</v>
      </c>
      <c r="E19" s="12">
        <v>2</v>
      </c>
      <c r="F19" s="17" t="s">
        <v>25</v>
      </c>
      <c r="G19" s="9" t="s">
        <v>45</v>
      </c>
      <c r="H19" s="12" t="s">
        <v>36</v>
      </c>
      <c r="I19" s="11">
        <f t="shared" si="2"/>
        <v>0.72000000000000008</v>
      </c>
      <c r="J19" s="22"/>
      <c r="K19" s="23">
        <f t="shared" si="1"/>
        <v>0</v>
      </c>
    </row>
    <row r="20" spans="1:14" ht="18.75" customHeight="1" x14ac:dyDescent="0.25">
      <c r="A20" s="17">
        <v>16</v>
      </c>
      <c r="B20" s="17" t="s">
        <v>46</v>
      </c>
      <c r="C20" s="18">
        <v>0.9</v>
      </c>
      <c r="D20" s="18">
        <v>0.9</v>
      </c>
      <c r="E20" s="17">
        <v>1</v>
      </c>
      <c r="F20" s="17" t="s">
        <v>25</v>
      </c>
      <c r="G20" s="17" t="s">
        <v>45</v>
      </c>
      <c r="H20" s="17" t="s">
        <v>36</v>
      </c>
      <c r="I20" s="19">
        <f t="shared" si="2"/>
        <v>0.81</v>
      </c>
      <c r="J20" s="24"/>
      <c r="K20" s="25">
        <f t="shared" si="1"/>
        <v>0</v>
      </c>
      <c r="L20" s="8"/>
      <c r="M20" s="8"/>
      <c r="N20" s="8"/>
    </row>
    <row r="21" spans="1:14" x14ac:dyDescent="0.25">
      <c r="B21" s="8"/>
      <c r="F21" s="8"/>
      <c r="G21" s="8"/>
      <c r="L21" s="8"/>
      <c r="M21" s="8"/>
      <c r="N21" s="8"/>
    </row>
    <row r="22" spans="1:14" x14ac:dyDescent="0.25">
      <c r="B22" s="8"/>
      <c r="F22" s="8"/>
      <c r="G22" s="8"/>
      <c r="H22" s="13" t="s">
        <v>40</v>
      </c>
      <c r="I22" s="11">
        <f>SUM(I5:I20)</f>
        <v>1168.8699999999999</v>
      </c>
      <c r="J22" s="26" t="s">
        <v>39</v>
      </c>
      <c r="K22" s="27">
        <f>SUM(K5:K20)</f>
        <v>0</v>
      </c>
      <c r="L22" s="8"/>
      <c r="M22" s="8"/>
      <c r="N22" s="8"/>
    </row>
    <row r="23" spans="1:14" x14ac:dyDescent="0.25">
      <c r="L23" s="8"/>
      <c r="M23" s="8"/>
      <c r="N23" s="8"/>
    </row>
    <row r="24" spans="1:14" x14ac:dyDescent="0.25">
      <c r="G24" s="3"/>
      <c r="L24" s="8"/>
      <c r="M24" s="8"/>
      <c r="N24" s="8"/>
    </row>
    <row r="25" spans="1:14" x14ac:dyDescent="0.25">
      <c r="A25" s="16" t="s">
        <v>31</v>
      </c>
      <c r="L25" s="8"/>
      <c r="M25" s="8"/>
      <c r="N25" s="8"/>
    </row>
    <row r="26" spans="1:14" x14ac:dyDescent="0.25">
      <c r="M26" s="8"/>
      <c r="N26" s="8"/>
    </row>
    <row r="27" spans="1:14" x14ac:dyDescent="0.25">
      <c r="L27" s="8"/>
      <c r="M27" s="8"/>
      <c r="N27" s="8"/>
    </row>
    <row r="28" spans="1:14" x14ac:dyDescent="0.25">
      <c r="L28" s="8"/>
      <c r="M28" s="8"/>
      <c r="N28" s="8"/>
    </row>
  </sheetData>
  <sheetProtection algorithmName="SHA-512" hashValue="g3UY9Qatw2NI4cNpt507TPR2RVHOtm5mH0KxQCi4XR8zfHbcJdFdzfz3vvC0oUSL8bPpg1fV0auIc0lRx3ypiA==" saltValue="wlM9sgjpDcnvPP4OwU3jJw==" spinCount="100000" sheet="1" objects="1" scenarios="1"/>
  <pageMargins left="0.511811024" right="0.511811024" top="0.78740157499999996" bottom="0.78740157499999996" header="0.31496062000000002" footer="0.31496062000000002"/>
  <pageSetup paperSize="9" scale="47" orientation="portrait" verticalDpi="0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Proposta Lote 01</vt:lpstr>
      <vt:lpstr>Planilha formação de preço</vt:lpstr>
      <vt:lpstr>'Planilha formação de preço'!Area_de_impressao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2019-01-28T12:29:01Z</dcterms:modified>
</cp:coreProperties>
</file>