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xr:revisionPtr revIDLastSave="0" documentId="8_{D44C00B4-FA5C-4E66-AF7F-2670D729ACFC}" xr6:coauthVersionLast="44" xr6:coauthVersionMax="44" xr10:uidLastSave="{00000000-0000-0000-0000-000000000000}"/>
  <bookViews>
    <workbookView xWindow="3510" yWindow="3510" windowWidth="29070" windowHeight="16500" activeTab="9" xr2:uid="{00000000-000D-0000-FFFF-FFFF00000000}"/>
  </bookViews>
  <sheets>
    <sheet name="PARCELA A" sheetId="1" r:id="rId1"/>
    <sheet name="PARCELA B" sheetId="2" r:id="rId2"/>
    <sheet name="PARCELA C" sheetId="3" r:id="rId3"/>
    <sheet name="PARCELA D" sheetId="4" r:id="rId4"/>
    <sheet name="PARCELA E" sheetId="5" r:id="rId5"/>
    <sheet name="PARCELA F" sheetId="6" r:id="rId6"/>
    <sheet name="PARCELA G" sheetId="7" r:id="rId7"/>
    <sheet name="PARCELA H" sheetId="8" r:id="rId8"/>
    <sheet name="PARCELA I" sheetId="10" r:id="rId9"/>
    <sheet name="DEMANDA" sheetId="9" r:id="rId10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B8" i="10" l="1"/>
  <c r="B7" i="10"/>
  <c r="B6" i="10"/>
  <c r="B5" i="10"/>
  <c r="B4" i="10"/>
  <c r="B9" i="10" s="1"/>
  <c r="C9" i="10" s="1"/>
  <c r="B11" i="10" s="1"/>
  <c r="B10" i="4"/>
  <c r="B8" i="3"/>
  <c r="D7" i="3"/>
  <c r="D6" i="3"/>
  <c r="D5" i="3"/>
  <c r="D4" i="3"/>
  <c r="B8" i="1"/>
  <c r="D7" i="1"/>
  <c r="D6" i="1"/>
  <c r="D5" i="1"/>
  <c r="D4" i="1"/>
  <c r="C8" i="3" l="1"/>
  <c r="B10" i="3" s="1"/>
  <c r="C8" i="1"/>
  <c r="B10" i="1" s="1"/>
  <c r="B1" i="9" s="1"/>
  <c r="D8" i="3" l="1"/>
  <c r="D8" i="1"/>
</calcChain>
</file>

<file path=xl/sharedStrings.xml><?xml version="1.0" encoding="utf-8"?>
<sst xmlns="http://schemas.openxmlformats.org/spreadsheetml/2006/main" count="74" uniqueCount="47">
  <si>
    <t>Nome do Quadro</t>
  </si>
  <si>
    <t>Potência (W)</t>
  </si>
  <si>
    <t>Potência (VA)</t>
  </si>
  <si>
    <t>FP</t>
  </si>
  <si>
    <t>QDFL-1º PAV</t>
  </si>
  <si>
    <t>QDFL-2º PAV</t>
  </si>
  <si>
    <t>QDFL-3º PAV</t>
  </si>
  <si>
    <t>QDFL-4º PAV</t>
  </si>
  <si>
    <t>TOTAL</t>
  </si>
  <si>
    <t>Parcela A:</t>
  </si>
  <si>
    <t>Quadros/ circuitos de iluminação e força</t>
  </si>
  <si>
    <t>kVA</t>
  </si>
  <si>
    <t>Parcela B:</t>
  </si>
  <si>
    <t>Aparelhos eletrodomésticos e de aquecimento</t>
  </si>
  <si>
    <t>Parcela C:</t>
  </si>
  <si>
    <t>QFAC-1º PAV</t>
  </si>
  <si>
    <t>QFAC-2º PAV</t>
  </si>
  <si>
    <t>QFAC-3º PAV</t>
  </si>
  <si>
    <t>QFAC-4º PAV</t>
  </si>
  <si>
    <t>representa a demanda dos aparelhos de ar condicionado calculada</t>
  </si>
  <si>
    <t>Parcela D:</t>
  </si>
  <si>
    <t>Motores monofásicos e trifásicos</t>
  </si>
  <si>
    <t>QB-REUSO (0,5 CV)</t>
  </si>
  <si>
    <t>QB-RECALQUE (0,5 CV)</t>
  </si>
  <si>
    <t>QB-INCÊNDIO (4CV)</t>
  </si>
  <si>
    <t>QB-INCÊNDIO (2CV)</t>
  </si>
  <si>
    <t>não considerar reservas</t>
  </si>
  <si>
    <t>ELEVADOR (20CV)</t>
  </si>
  <si>
    <t>Parcela E:</t>
  </si>
  <si>
    <t>representa a demanda das maquinas de solda a transformador</t>
  </si>
  <si>
    <t>representa a demanda de aparelhos de raio X</t>
  </si>
  <si>
    <t>Parcela F:</t>
  </si>
  <si>
    <t>Parcela G:</t>
  </si>
  <si>
    <t>representa a demanda para bombas e banheiras de hidromassagem</t>
  </si>
  <si>
    <t>Parcela H:</t>
  </si>
  <si>
    <t>representa a demanda das estações de recarga para veículos elétricos</t>
  </si>
  <si>
    <t>DEMANDA:</t>
  </si>
  <si>
    <t>Potência (KVA)</t>
  </si>
  <si>
    <t>ELEVADOR PCD (10CV)</t>
  </si>
  <si>
    <t>Parcela I:</t>
  </si>
  <si>
    <t>representa a demanda de outras cargas não relacionadas</t>
  </si>
  <si>
    <t>NB1</t>
  </si>
  <si>
    <t>NB2</t>
  </si>
  <si>
    <t>RACK 01</t>
  </si>
  <si>
    <t>RACK 02</t>
  </si>
  <si>
    <t>RACK 03</t>
  </si>
  <si>
    <t>CARGAS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</si>
</sst>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sz val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/>
    <xf numFmtId="0" fontId="2" fillId="0" borderId="0" xfId="0" applyFont="1"/>
    <xf numFmtId="0" fontId="4" fillId="0" borderId="1" xfId="0" applyFont="1" applyBorder="1"/>
    <xf numFmtId="2" fontId="4" fillId="0" borderId="1" xfId="0" applyNumberFormat="1" applyFont="1" applyBorder="1"/>
    <xf numFmtId="2" fontId="4" fillId="0" borderId="2" xfId="0" applyNumberFormat="1" applyFont="1" applyBorder="1"/>
    <xf numFmtId="0" fontId="3" fillId="0" borderId="1" xfId="0" applyFont="1" applyBorder="1"/>
    <xf numFmtId="2" fontId="3" fillId="0" borderId="1" xfId="0" applyNumberFormat="1" applyFont="1" applyBorder="1"/>
    <xf numFmtId="2" fontId="3" fillId="0" borderId="2" xfId="0" applyNumberFormat="1" applyFont="1" applyBorder="1"/>
    <xf numFmtId="2" fontId="0" fillId="0" borderId="0" xfId="0" applyNumberFormat="1"/>
    <xf numFmtId="0" fontId="5" fillId="0" borderId="0" xfId="0" applyFont="1"/>
    <xf numFmtId="0" fontId="3" fillId="2" borderId="1" xfId="0" applyFont="1" applyFill="1" applyBorder="1" applyAlignment="1">
      <alignment horizontal="center" vertical="center"/>
    </xf>
    <xf numFmtId="0" fontId="0" fillId="3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352425</xdr:colOff>
      <xdr:row>19</xdr:row>
      <xdr:rowOff>180975</xdr:rowOff>
    </xdr:from>
    <xdr:to>
      <xdr:col>16</xdr:col>
      <xdr:colOff>37351</xdr:colOff>
      <xdr:row>33</xdr:row>
      <xdr:rowOff>47979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30DCA471-4DF5-487B-BB2E-31954CC851E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238625" y="3609975"/>
          <a:ext cx="7621064" cy="2534004"/>
        </a:xfrm>
        <a:prstGeom prst="rect">
          <a:avLst/>
        </a:prstGeom>
      </xdr:spPr>
    </xdr:pic>
    <xdr:clientData/>
  </xdr:twoCellAnchor>
  <xdr:twoCellAnchor editAs="oneCell">
    <xdr:from>
      <xdr:col>3</xdr:col>
      <xdr:colOff>352425</xdr:colOff>
      <xdr:row>18</xdr:row>
      <xdr:rowOff>180975</xdr:rowOff>
    </xdr:from>
    <xdr:to>
      <xdr:col>16</xdr:col>
      <xdr:colOff>37352</xdr:colOff>
      <xdr:row>32</xdr:row>
      <xdr:rowOff>47979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6BB4AE50-E53A-43A8-B6FA-E2F2F185BE7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495800" y="3609975"/>
          <a:ext cx="7619251" cy="253400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23</xdr:row>
      <xdr:rowOff>174913</xdr:rowOff>
    </xdr:from>
    <xdr:to>
      <xdr:col>9</xdr:col>
      <xdr:colOff>69139</xdr:colOff>
      <xdr:row>46</xdr:row>
      <xdr:rowOff>61209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998D3F7D-BE0B-4A50-AB7F-A357453507E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4746913"/>
          <a:ext cx="7766562" cy="4267796"/>
        </a:xfrm>
        <a:prstGeom prst="rect">
          <a:avLst/>
        </a:prstGeom>
      </xdr:spPr>
    </xdr:pic>
    <xdr:clientData/>
  </xdr:twoCellAnchor>
  <xdr:twoCellAnchor editAs="oneCell">
    <xdr:from>
      <xdr:col>7</xdr:col>
      <xdr:colOff>2599</xdr:colOff>
      <xdr:row>20</xdr:row>
      <xdr:rowOff>104775</xdr:rowOff>
    </xdr:from>
    <xdr:to>
      <xdr:col>20</xdr:col>
      <xdr:colOff>343190</xdr:colOff>
      <xdr:row>47</xdr:row>
      <xdr:rowOff>143598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A1C3403-3223-4558-8881-3CBB2FCDF6E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3099" y="4105275"/>
          <a:ext cx="8220363" cy="518232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0"/>
  <sheetViews>
    <sheetView showGridLines="0" zoomScale="84" workbookViewId="0">
      <selection activeCell="B10" sqref="B10"/>
    </sheetView>
  </sheetViews>
  <sheetFormatPr defaultRowHeight="15" x14ac:dyDescent="0.25"/>
  <cols>
    <col min="1" max="1" width="14.7109375" bestFit="1" customWidth="1"/>
    <col min="2" max="2" width="34.42578125" bestFit="1" customWidth="1"/>
    <col min="3" max="3" width="11.5703125" bestFit="1" customWidth="1"/>
    <col min="4" max="4" width="4.42578125" bestFit="1" customWidth="1"/>
  </cols>
  <sheetData>
    <row r="1" spans="1:4" x14ac:dyDescent="0.25">
      <c r="A1" s="1" t="s">
        <v>9</v>
      </c>
      <c r="B1" s="10" t="s">
        <v>10</v>
      </c>
    </row>
    <row r="2" spans="1:4" x14ac:dyDescent="0.25">
      <c r="A2" s="2"/>
    </row>
    <row r="3" spans="1:4" x14ac:dyDescent="0.25">
      <c r="A3" s="11" t="s">
        <v>0</v>
      </c>
      <c r="B3" s="11" t="s">
        <v>1</v>
      </c>
      <c r="C3" s="11" t="s">
        <v>2</v>
      </c>
      <c r="D3" s="11" t="s">
        <v>3</v>
      </c>
    </row>
    <row r="4" spans="1:4" x14ac:dyDescent="0.25">
      <c r="A4" s="3" t="s">
        <v>4</v>
      </c>
      <c r="B4" s="4">
        <v>32596</v>
      </c>
      <c r="C4" s="5">
        <v>34311.599999999999</v>
      </c>
      <c r="D4" s="5">
        <f>B4/C4</f>
        <v>0.94999941710675107</v>
      </c>
    </row>
    <row r="5" spans="1:4" x14ac:dyDescent="0.25">
      <c r="A5" s="3" t="s">
        <v>5</v>
      </c>
      <c r="B5" s="4">
        <v>27672</v>
      </c>
      <c r="C5" s="4">
        <v>29128.400000000001</v>
      </c>
      <c r="D5" s="5">
        <f t="shared" ref="D5:D7" si="0">B5/C5</f>
        <v>0.95000068661512471</v>
      </c>
    </row>
    <row r="6" spans="1:4" x14ac:dyDescent="0.25">
      <c r="A6" s="3" t="s">
        <v>6</v>
      </c>
      <c r="B6" s="4">
        <v>39268</v>
      </c>
      <c r="C6" s="4">
        <v>41334.699999999997</v>
      </c>
      <c r="D6" s="5">
        <f t="shared" si="0"/>
        <v>0.95000084674619634</v>
      </c>
    </row>
    <row r="7" spans="1:4" x14ac:dyDescent="0.25">
      <c r="A7" s="3" t="s">
        <v>7</v>
      </c>
      <c r="B7" s="4">
        <v>41460.1</v>
      </c>
      <c r="C7" s="4">
        <v>43642.2</v>
      </c>
      <c r="D7" s="5">
        <f t="shared" si="0"/>
        <v>0.95000022913601978</v>
      </c>
    </row>
    <row r="8" spans="1:4" x14ac:dyDescent="0.25">
      <c r="A8" s="6" t="s">
        <v>8</v>
      </c>
      <c r="B8" s="7">
        <f>SUM(B4:B7)</f>
        <v>140996.1</v>
      </c>
      <c r="C8" s="7">
        <f>B8/0.95</f>
        <v>148416.94736842107</v>
      </c>
      <c r="D8" s="8">
        <f>B8/C8</f>
        <v>0.95</v>
      </c>
    </row>
    <row r="10" spans="1:4" x14ac:dyDescent="0.25">
      <c r="A10" s="1" t="s">
        <v>9</v>
      </c>
      <c r="B10" s="9">
        <f>((IF(C8&gt;20000,20000+((C8-20000)*0.7),C8)))/1000</f>
        <v>109.89186315789473</v>
      </c>
      <c r="C10" t="s">
        <v>11</v>
      </c>
    </row>
  </sheetData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C1"/>
  <sheetViews>
    <sheetView showGridLines="0" tabSelected="1" workbookViewId="0">
      <selection activeCell="B1" sqref="B1"/>
    </sheetView>
  </sheetViews>
  <sheetFormatPr defaultRowHeight="15" x14ac:dyDescent="0.25"/>
  <cols>
    <col min="1" max="1" width="10.7109375" bestFit="1" customWidth="1"/>
    <col min="2" max="2" width="17.5703125" customWidth="1"/>
  </cols>
  <sheetData>
    <row r="1" spans="1:3" x14ac:dyDescent="0.25">
      <c r="A1" s="1" t="s">
        <v>36</v>
      </c>
      <c r="B1" s="9">
        <f>'PARCELA A'!B10+'PARCELA B'!B2+'PARCELA C'!B10+'PARCELA D'!B10+'PARCELA E'!B2+'PARCELA F'!B2+'PARCELA G'!B2+'PARCELA H'!B2+'PARCELA I'!B11</f>
        <v>299.20396842105265</v>
      </c>
      <c r="C1" t="s">
        <v>11</v>
      </c>
    </row>
  </sheetData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2"/>
  <sheetViews>
    <sheetView showGridLines="0" zoomScale="84" workbookViewId="0">
      <selection sqref="A1:F2"/>
    </sheetView>
  </sheetViews>
  <sheetFormatPr defaultRowHeight="15" x14ac:dyDescent="0.25"/>
  <cols>
    <col min="1" max="1" width="10.42578125" bestFit="1" customWidth="1"/>
  </cols>
  <sheetData>
    <row r="1" spans="1:3" x14ac:dyDescent="0.25">
      <c r="A1" s="1" t="s">
        <v>12</v>
      </c>
      <c r="B1" t="s">
        <v>13</v>
      </c>
    </row>
    <row r="2" spans="1:3" x14ac:dyDescent="0.25">
      <c r="A2" s="1" t="s">
        <v>12</v>
      </c>
      <c r="B2" s="9">
        <v>0</v>
      </c>
      <c r="C2" t="s">
        <v>11</v>
      </c>
    </row>
  </sheetData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10"/>
  <sheetViews>
    <sheetView showGridLines="0" zoomScale="90" workbookViewId="0">
      <selection activeCell="A3" sqref="A3:D8"/>
    </sheetView>
  </sheetViews>
  <sheetFormatPr defaultRowHeight="15" x14ac:dyDescent="0.25"/>
  <cols>
    <col min="1" max="1" width="17.7109375" bestFit="1" customWidth="1"/>
    <col min="2" max="2" width="34.5703125" bestFit="1" customWidth="1"/>
    <col min="3" max="3" width="9.85546875" bestFit="1" customWidth="1"/>
    <col min="4" max="4" width="9.28515625" bestFit="1" customWidth="1"/>
  </cols>
  <sheetData>
    <row r="1" spans="1:4" x14ac:dyDescent="0.25">
      <c r="A1" s="1" t="s">
        <v>14</v>
      </c>
      <c r="B1" s="10" t="s">
        <v>19</v>
      </c>
    </row>
    <row r="2" spans="1:4" x14ac:dyDescent="0.25">
      <c r="A2" s="2"/>
    </row>
    <row r="3" spans="1:4" x14ac:dyDescent="0.25">
      <c r="A3" s="11" t="s">
        <v>0</v>
      </c>
      <c r="B3" s="11" t="s">
        <v>1</v>
      </c>
      <c r="C3" s="11" t="s">
        <v>2</v>
      </c>
      <c r="D3" s="11" t="s">
        <v>3</v>
      </c>
    </row>
    <row r="4" spans="1:4" x14ac:dyDescent="0.25">
      <c r="A4" s="3" t="s">
        <v>15</v>
      </c>
      <c r="B4" s="4">
        <v>26785</v>
      </c>
      <c r="C4" s="5">
        <v>28194.7</v>
      </c>
      <c r="D4" s="5">
        <f t="shared" ref="D4:D8" si="0">B4/C4</f>
        <v>0.95000124136805852</v>
      </c>
    </row>
    <row r="5" spans="1:4" x14ac:dyDescent="0.25">
      <c r="A5" s="3" t="s">
        <v>16</v>
      </c>
      <c r="B5" s="4">
        <v>36615</v>
      </c>
      <c r="C5" s="4">
        <v>38542.1</v>
      </c>
      <c r="D5" s="5">
        <f t="shared" si="0"/>
        <v>0.95000012972827119</v>
      </c>
    </row>
    <row r="6" spans="1:4" x14ac:dyDescent="0.25">
      <c r="A6" s="3" t="s">
        <v>17</v>
      </c>
      <c r="B6" s="4">
        <v>30960</v>
      </c>
      <c r="C6" s="4">
        <v>32589.5</v>
      </c>
      <c r="D6" s="5">
        <f t="shared" si="0"/>
        <v>0.94999923288175636</v>
      </c>
    </row>
    <row r="7" spans="1:4" x14ac:dyDescent="0.25">
      <c r="A7" s="3" t="s">
        <v>18</v>
      </c>
      <c r="B7" s="4">
        <v>56050</v>
      </c>
      <c r="C7" s="4">
        <v>59000</v>
      </c>
      <c r="D7" s="5">
        <f t="shared" si="0"/>
        <v>0.95</v>
      </c>
    </row>
    <row r="8" spans="1:4" x14ac:dyDescent="0.25">
      <c r="A8" s="6" t="s">
        <v>8</v>
      </c>
      <c r="B8" s="7">
        <f>SUM(B4:B7)</f>
        <v>150410</v>
      </c>
      <c r="C8" s="7">
        <f>B8/0.95</f>
        <v>158326.31578947368</v>
      </c>
      <c r="D8" s="8">
        <f t="shared" si="0"/>
        <v>0.95000000000000007</v>
      </c>
    </row>
    <row r="10" spans="1:4" x14ac:dyDescent="0.25">
      <c r="A10" s="1" t="s">
        <v>14</v>
      </c>
      <c r="B10" s="9">
        <f>(C8/1000)*65%</f>
        <v>102.9121052631579</v>
      </c>
      <c r="C10" t="s">
        <v>11</v>
      </c>
    </row>
  </sheetData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B17"/>
  <sheetViews>
    <sheetView showGridLines="0" zoomScale="84" zoomScaleNormal="85" workbookViewId="0">
      <selection activeCell="A3" sqref="A3:B10"/>
    </sheetView>
  </sheetViews>
  <sheetFormatPr defaultRowHeight="15" x14ac:dyDescent="0.25"/>
  <cols>
    <col min="1" max="1" width="23.7109375" bestFit="1" customWidth="1"/>
    <col min="2" max="2" width="28" bestFit="1" customWidth="1"/>
  </cols>
  <sheetData>
    <row r="1" spans="1:2" x14ac:dyDescent="0.25">
      <c r="A1" s="1" t="s">
        <v>20</v>
      </c>
      <c r="B1" s="10" t="s">
        <v>21</v>
      </c>
    </row>
    <row r="2" spans="1:2" x14ac:dyDescent="0.25">
      <c r="A2" s="2"/>
    </row>
    <row r="3" spans="1:2" x14ac:dyDescent="0.25">
      <c r="A3" s="11" t="s">
        <v>0</v>
      </c>
      <c r="B3" s="11" t="s">
        <v>37</v>
      </c>
    </row>
    <row r="4" spans="1:2" x14ac:dyDescent="0.25">
      <c r="A4" s="3" t="s">
        <v>22</v>
      </c>
      <c r="B4" s="4">
        <v>1.21</v>
      </c>
    </row>
    <row r="5" spans="1:2" x14ac:dyDescent="0.25">
      <c r="A5" s="3" t="s">
        <v>23</v>
      </c>
      <c r="B5" s="4">
        <v>1.21</v>
      </c>
    </row>
    <row r="6" spans="1:2" x14ac:dyDescent="0.25">
      <c r="A6" s="3" t="s">
        <v>24</v>
      </c>
      <c r="B6" s="4">
        <v>5.2</v>
      </c>
    </row>
    <row r="7" spans="1:2" x14ac:dyDescent="0.25">
      <c r="A7" s="3" t="s">
        <v>25</v>
      </c>
      <c r="B7" s="4">
        <v>2.93</v>
      </c>
    </row>
    <row r="8" spans="1:2" x14ac:dyDescent="0.25">
      <c r="A8" s="3" t="s">
        <v>27</v>
      </c>
      <c r="B8" s="4">
        <v>24.55</v>
      </c>
    </row>
    <row r="9" spans="1:2" x14ac:dyDescent="0.25">
      <c r="A9" s="3" t="s">
        <v>38</v>
      </c>
      <c r="B9" s="4">
        <v>13.8</v>
      </c>
    </row>
    <row r="10" spans="1:2" x14ac:dyDescent="0.25">
      <c r="A10" s="6" t="s">
        <v>14</v>
      </c>
      <c r="B10" s="7">
        <f>SUM(B4:B9)</f>
        <v>48.900000000000006</v>
      </c>
    </row>
    <row r="17" spans="1:1" x14ac:dyDescent="0.25">
      <c r="A17" s="12" t="s">
        <v>26</v>
      </c>
    </row>
  </sheetData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C2"/>
  <sheetViews>
    <sheetView showGridLines="0" zoomScale="84" workbookViewId="0">
      <selection activeCell="B2" sqref="B2:C2"/>
    </sheetView>
  </sheetViews>
  <sheetFormatPr defaultRowHeight="15" x14ac:dyDescent="0.25"/>
  <cols>
    <col min="1" max="1" width="10.28515625" bestFit="1" customWidth="1"/>
    <col min="2" max="2" width="57.28515625" bestFit="1" customWidth="1"/>
  </cols>
  <sheetData>
    <row r="1" spans="1:3" x14ac:dyDescent="0.25">
      <c r="A1" s="1" t="s">
        <v>28</v>
      </c>
      <c r="B1" t="s">
        <v>29</v>
      </c>
    </row>
    <row r="2" spans="1:3" x14ac:dyDescent="0.25">
      <c r="A2" s="1" t="s">
        <v>28</v>
      </c>
      <c r="B2" s="9">
        <v>0</v>
      </c>
      <c r="C2" t="s">
        <v>11</v>
      </c>
    </row>
  </sheetData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C2"/>
  <sheetViews>
    <sheetView showGridLines="0" zoomScale="84" workbookViewId="0">
      <selection activeCell="C22" sqref="C22"/>
    </sheetView>
  </sheetViews>
  <sheetFormatPr defaultRowHeight="15" x14ac:dyDescent="0.25"/>
  <cols>
    <col min="1" max="1" width="10.28515625" bestFit="1" customWidth="1"/>
    <col min="2" max="2" width="41.85546875" bestFit="1" customWidth="1"/>
  </cols>
  <sheetData>
    <row r="1" spans="1:3" x14ac:dyDescent="0.25">
      <c r="A1" s="1" t="s">
        <v>31</v>
      </c>
      <c r="B1" t="s">
        <v>30</v>
      </c>
    </row>
    <row r="2" spans="1:3" x14ac:dyDescent="0.25">
      <c r="A2" s="1" t="s">
        <v>31</v>
      </c>
      <c r="B2" s="9">
        <v>0</v>
      </c>
      <c r="C2" t="s">
        <v>11</v>
      </c>
    </row>
  </sheetData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C2"/>
  <sheetViews>
    <sheetView showGridLines="0" zoomScale="84" workbookViewId="0">
      <selection sqref="A1:C2"/>
    </sheetView>
  </sheetViews>
  <sheetFormatPr defaultRowHeight="15" x14ac:dyDescent="0.25"/>
  <cols>
    <col min="1" max="1" width="10.28515625" bestFit="1" customWidth="1"/>
    <col min="2" max="2" width="62.140625" bestFit="1" customWidth="1"/>
  </cols>
  <sheetData>
    <row r="1" spans="1:3" x14ac:dyDescent="0.25">
      <c r="A1" s="1" t="s">
        <v>32</v>
      </c>
      <c r="B1" t="s">
        <v>33</v>
      </c>
    </row>
    <row r="2" spans="1:3" x14ac:dyDescent="0.25">
      <c r="A2" s="1" t="s">
        <v>32</v>
      </c>
      <c r="B2" s="9">
        <v>0</v>
      </c>
      <c r="C2" t="s">
        <v>11</v>
      </c>
    </row>
  </sheetData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C2"/>
  <sheetViews>
    <sheetView showGridLines="0" zoomScale="84" workbookViewId="0"/>
  </sheetViews>
  <sheetFormatPr defaultRowHeight="15" x14ac:dyDescent="0.25"/>
  <cols>
    <col min="1" max="1" width="10.5703125" bestFit="1" customWidth="1"/>
    <col min="2" max="2" width="63.85546875" bestFit="1" customWidth="1"/>
  </cols>
  <sheetData>
    <row r="1" spans="1:3" x14ac:dyDescent="0.25">
      <c r="A1" s="1" t="s">
        <v>34</v>
      </c>
      <c r="B1" t="s">
        <v>35</v>
      </c>
    </row>
    <row r="2" spans="1:3" x14ac:dyDescent="0.25">
      <c r="A2" s="1" t="s">
        <v>34</v>
      </c>
      <c r="B2" s="9">
        <v>0</v>
      </c>
      <c r="C2" t="s">
        <v>11</v>
      </c>
    </row>
  </sheetData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807182-4B13-431E-8D27-591360B2B0BC}">
  <dimension ref="A1:D11"/>
  <sheetViews>
    <sheetView showGridLines="0" zoomScale="84" workbookViewId="0">
      <selection activeCell="B12" sqref="B12"/>
    </sheetView>
  </sheetViews>
  <sheetFormatPr defaultRowHeight="15" x14ac:dyDescent="0.25"/>
  <cols>
    <col min="1" max="1" width="9.7109375" bestFit="1" customWidth="1"/>
    <col min="2" max="2" width="63.85546875" bestFit="1" customWidth="1"/>
    <col min="3" max="3" width="11.85546875" bestFit="1" customWidth="1"/>
  </cols>
  <sheetData>
    <row r="1" spans="1:4" x14ac:dyDescent="0.25">
      <c r="A1" s="1" t="s">
        <v>39</v>
      </c>
      <c r="B1" t="s">
        <v>40</v>
      </c>
    </row>
    <row r="3" spans="1:4" x14ac:dyDescent="0.25">
      <c r="A3" s="11" t="s">
        <v>46</v>
      </c>
      <c r="B3" s="11" t="s">
        <v>1</v>
      </c>
      <c r="C3" s="11" t="s">
        <v>2</v>
      </c>
      <c r="D3" s="11" t="s">
        <v>3</v>
      </c>
    </row>
    <row r="4" spans="1:4" x14ac:dyDescent="0.25">
      <c r="A4" s="3" t="s">
        <v>41</v>
      </c>
      <c r="B4" s="4">
        <f>C4*D4</f>
        <v>14250</v>
      </c>
      <c r="C4" s="5">
        <v>15000</v>
      </c>
      <c r="D4" s="5">
        <v>0.95</v>
      </c>
    </row>
    <row r="5" spans="1:4" x14ac:dyDescent="0.25">
      <c r="A5" s="3" t="s">
        <v>42</v>
      </c>
      <c r="B5" s="4">
        <f t="shared" ref="B5:B8" si="0">C5*D5</f>
        <v>14250</v>
      </c>
      <c r="C5" s="5">
        <v>15000</v>
      </c>
      <c r="D5" s="5">
        <v>0.95</v>
      </c>
    </row>
    <row r="6" spans="1:4" x14ac:dyDescent="0.25">
      <c r="A6" s="3" t="s">
        <v>43</v>
      </c>
      <c r="B6" s="4">
        <f t="shared" si="0"/>
        <v>2375</v>
      </c>
      <c r="C6" s="5">
        <v>2500</v>
      </c>
      <c r="D6" s="5">
        <v>0.95</v>
      </c>
    </row>
    <row r="7" spans="1:4" x14ac:dyDescent="0.25">
      <c r="A7" s="3" t="s">
        <v>44</v>
      </c>
      <c r="B7" s="4">
        <f t="shared" si="0"/>
        <v>2375</v>
      </c>
      <c r="C7" s="4">
        <v>2500</v>
      </c>
      <c r="D7" s="5">
        <v>0.95</v>
      </c>
    </row>
    <row r="8" spans="1:4" x14ac:dyDescent="0.25">
      <c r="A8" s="3" t="s">
        <v>45</v>
      </c>
      <c r="B8" s="4">
        <f t="shared" si="0"/>
        <v>2375</v>
      </c>
      <c r="C8" s="4">
        <v>2500</v>
      </c>
      <c r="D8" s="5">
        <v>0.95</v>
      </c>
    </row>
    <row r="9" spans="1:4" x14ac:dyDescent="0.25">
      <c r="A9" s="6" t="s">
        <v>8</v>
      </c>
      <c r="B9" s="7">
        <f>SUM(B4:B8)</f>
        <v>35625</v>
      </c>
      <c r="C9" s="7">
        <f>B9/0.95</f>
        <v>37500</v>
      </c>
      <c r="D9" s="5">
        <v>0.95</v>
      </c>
    </row>
    <row r="11" spans="1:4" x14ac:dyDescent="0.25">
      <c r="A11" s="1" t="s">
        <v>39</v>
      </c>
      <c r="B11" s="9">
        <f>C9/1000</f>
        <v>37.5</v>
      </c>
      <c r="C11" t="s">
        <v>11</v>
      </c>
    </row>
  </sheetData>
  <phoneticPr fontId="6" type="noConversion"/>
  <pageMargins left="0.511811024" right="0.511811024" top="0.78740157499999996" bottom="0.78740157499999996" header="0.31496062000000002" footer="0.3149606200000000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10</vt:i4>
      </vt:variant>
    </vt:vector>
  </HeadingPairs>
  <TitlesOfParts>
    <vt:vector size="10" baseType="lpstr">
      <vt:lpstr>PARCELA A</vt:lpstr>
      <vt:lpstr>PARCELA B</vt:lpstr>
      <vt:lpstr>PARCELA C</vt:lpstr>
      <vt:lpstr>PARCELA D</vt:lpstr>
      <vt:lpstr>PARCELA E</vt:lpstr>
      <vt:lpstr>PARCELA F</vt:lpstr>
      <vt:lpstr>PARCELA G</vt:lpstr>
      <vt:lpstr>PARCELA H</vt:lpstr>
      <vt:lpstr>PARCELA I</vt:lpstr>
      <vt:lpstr>DEMANDA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Erasmo Carlos Ferreira Colares</dc:creator>
  <cp:lastModifiedBy>Erasmo Carlos Ferreira Colares</cp:lastModifiedBy>
  <dcterms:created xsi:type="dcterms:W3CDTF">2019-09-19T18:19:57Z</dcterms:created>
  <dcterms:modified xsi:type="dcterms:W3CDTF">2019-09-19T22:25:21Z</dcterms:modified>
</cp:coreProperties>
</file>