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Planilha Proposta" sheetId="1" state="visible" r:id="rId3"/>
  </sheets>
  <externalReferences>
    <externalReference r:id="rId1"/>
    <externalReference r:id="rId2"/>
  </externalReferences>
  <definedNames>
    <definedName name="JR_PAGE_ANCHOR_1_1" localSheetId="0">#REF!</definedName>
    <definedName name="PMA" localSheetId="0">#REF!</definedName>
    <definedName name="COMPOSIÇÕES">#NAME?</definedName>
    <definedName name="JR_PAGE_ANCHOR_1_1">#REF!</definedName>
    <definedName name="PMA">#REF!</definedName>
  </definedNames>
  <calcPr/>
</workbook>
</file>

<file path=xl/sharedStrings.xml><?xml version="1.0" encoding="utf-8"?>
<sst xmlns="http://schemas.openxmlformats.org/spreadsheetml/2006/main" count="249" uniqueCount="249">
  <si>
    <r>
      <t xml:space="preserve">1 - O licitante deverá preencher </t>
    </r>
    <r>
      <rPr>
        <b/>
        <sz val="14"/>
        <rFont val="Arial"/>
      </rPr>
      <t>SOMENTE</t>
    </r>
    <r>
      <rPr>
        <sz val="14"/>
        <rFont val="Arial"/>
      </rPr>
      <t xml:space="preserve"> as células em </t>
    </r>
    <r>
      <rPr>
        <b/>
        <sz val="14"/>
        <rFont val="Arial"/>
      </rPr>
      <t>AMARELO</t>
    </r>
    <r>
      <rPr>
        <sz val="14"/>
        <rFont val="Arial"/>
      </rPr>
      <t xml:space="preserve"> com seus respectivos percentuais de Desconto Linear por faixa e o BDI. A planilha será preenchida automaticamente a partir do preenchimento destas células.</t>
    </r>
  </si>
  <si>
    <t xml:space="preserve">DADOS DO LICITANTE</t>
  </si>
  <si>
    <t xml:space="preserve">UNIVERSIDADE FEDERAL DO SUL DA BAHIA</t>
  </si>
  <si>
    <t>DATA:</t>
  </si>
  <si>
    <t>DATABASE:</t>
  </si>
  <si>
    <t xml:space="preserve">DESCONTO LINEAR FAIXA 01 (PESO 3,0)</t>
  </si>
  <si>
    <t>CNPJ:</t>
  </si>
  <si>
    <t>18.560.547/001-07</t>
  </si>
  <si>
    <t xml:space="preserve">DESCONTO LINEAR FAIXA 02 (PESO 2,0)</t>
  </si>
  <si>
    <t>OBRA:</t>
  </si>
  <si>
    <t xml:space="preserve">LICITAÇÃO DE PROJETOS UFSB</t>
  </si>
  <si>
    <t xml:space="preserve">BDI SERVIÇO:</t>
  </si>
  <si>
    <t xml:space="preserve">DESCONTO LINEAR FAIXA 03 (PESO 3,0)</t>
  </si>
  <si>
    <t>LOCAL</t>
  </si>
  <si>
    <t xml:space="preserve">Rua Itabuna, s/n, Rod. Ilhéus – Vitória da Conquista, 
km 39, BR 415, Ferradas, Itabuna-BA, CEP 45613-204
Fone: (73) 3211-8749</t>
  </si>
  <si>
    <t xml:space="preserve">DESCONTO LINEAR FAIXA 03 (PESO 2,0)</t>
  </si>
  <si>
    <t>BDI:</t>
  </si>
  <si>
    <t xml:space="preserve">2 - O desconto final a ser publicado pelo licitante encontra-se na célula em azul "Desconto Final". ==================&gt;</t>
  </si>
  <si>
    <t xml:space="preserve">DESCONTO FINAL</t>
  </si>
  <si>
    <t xml:space="preserve">PLANILHA ORÇAMENTÁRIA UFSB</t>
  </si>
  <si>
    <t xml:space="preserve">PROPOSTA LICITANTE</t>
  </si>
  <si>
    <r>
      <rPr>
        <b/>
        <sz val="11"/>
        <rFont val="Arial"/>
      </rPr>
      <t>ITEM</t>
    </r>
  </si>
  <si>
    <r>
      <rPr>
        <b/>
        <sz val="11"/>
        <rFont val="Arial"/>
      </rPr>
      <t>CÓDIGO</t>
    </r>
  </si>
  <si>
    <r>
      <rPr>
        <b/>
        <sz val="11"/>
        <rFont val="Arial"/>
      </rPr>
      <t>DESCRIÇÃO</t>
    </r>
  </si>
  <si>
    <r>
      <rPr>
        <b/>
        <sz val="11"/>
        <rFont val="Arial"/>
      </rPr>
      <t>FONTE</t>
    </r>
  </si>
  <si>
    <r>
      <rPr>
        <b/>
        <sz val="11"/>
        <rFont val="Arial"/>
      </rPr>
      <t>UND</t>
    </r>
  </si>
  <si>
    <t xml:space="preserve">PREÇO UNITÁRIO S/ BDI</t>
  </si>
  <si>
    <t xml:space="preserve">PREÇO UNITÁRIO C/ BDI</t>
  </si>
  <si>
    <t xml:space="preserve">PREÇO FINAL COM BDI E DESCONTO</t>
  </si>
  <si>
    <t xml:space="preserve">FAIXA 01 - PESO 3,0</t>
  </si>
  <si>
    <t xml:space="preserve">PROJETOS DE EDIFÍCIOS EM BIM </t>
  </si>
  <si>
    <t>1.1</t>
  </si>
  <si>
    <t>BIM01</t>
  </si>
  <si>
    <r>
      <t xml:space="preserve">PROJETO DE ARQUITETURA, COORDENAÇÃO E COMPATIBILIZAÇÃO DE PROJETOS </t>
    </r>
    <r>
      <rPr>
        <b/>
        <sz val="11"/>
        <color theme="1"/>
        <rFont val="Arial"/>
      </rPr>
      <t xml:space="preserve">- BIM</t>
    </r>
  </si>
  <si>
    <t>UFSB</t>
  </si>
  <si>
    <r>
      <rPr>
        <sz val="11"/>
        <rFont val="Arial"/>
      </rPr>
      <t>M2</t>
    </r>
  </si>
  <si>
    <t>1.2</t>
  </si>
  <si>
    <t>BIM02</t>
  </si>
  <si>
    <r>
      <t xml:space="preserve">PROJETO DE ESTRUTURA DE CONCRETO, METÁLICA, MADEIRA, MISTAS E ETC INCLUINDO FUNDAÇÕES </t>
    </r>
    <r>
      <rPr>
        <b/>
        <sz val="11"/>
        <color theme="1"/>
        <rFont val="Arial"/>
      </rPr>
      <t xml:space="preserve">- BIM</t>
    </r>
  </si>
  <si>
    <t>1.3</t>
  </si>
  <si>
    <t>BIM03</t>
  </si>
  <si>
    <r>
      <t xml:space="preserve">PROJETO DE INSTALAÇÕES HIDROSSANITÁRIAS PREDIAIS</t>
    </r>
    <r>
      <rPr>
        <b/>
        <sz val="11"/>
        <color theme="1"/>
        <rFont val="Arial"/>
      </rPr>
      <t xml:space="preserve"> </t>
    </r>
    <r>
      <rPr>
        <sz val="11"/>
        <color theme="1"/>
        <rFont val="Arial"/>
      </rPr>
      <t xml:space="preserve">(ÁGUA, ESGOTO, DRENAGEM PLUVIAL)</t>
    </r>
    <r>
      <rPr>
        <b/>
        <sz val="11"/>
        <color theme="1"/>
        <rFont val="Arial"/>
      </rPr>
      <t xml:space="preserve"> - BIM</t>
    </r>
  </si>
  <si>
    <t>1.4</t>
  </si>
  <si>
    <t>BIM04</t>
  </si>
  <si>
    <r>
      <t xml:space="preserve">PROJETO DE INSTALAÇÕES ELÉTRICAS PREDIAIS DE BAIXA TENSÃO </t>
    </r>
    <r>
      <rPr>
        <b/>
        <sz val="11"/>
        <color theme="1"/>
        <rFont val="Arial"/>
      </rPr>
      <t xml:space="preserve">- BIM</t>
    </r>
  </si>
  <si>
    <t>1.5</t>
  </si>
  <si>
    <t>BIM05</t>
  </si>
  <si>
    <r>
      <t xml:space="preserve">PROJETO DE INSTALAÇAO DE CFTV/CATV, SONORIZAÇÃO E ALARME</t>
    </r>
    <r>
      <rPr>
        <b/>
        <sz val="11"/>
        <color theme="1"/>
        <rFont val="Arial"/>
      </rPr>
      <t xml:space="preserve"> - BIM</t>
    </r>
  </si>
  <si>
    <t>1.6</t>
  </si>
  <si>
    <t>BIM06</t>
  </si>
  <si>
    <r>
      <t xml:space="preserve">PROJETO DE INSTALACAO TELEFONIA, LOGICA,CABEAMENTO ESTRUTURADO E AUTOMAÇÃO </t>
    </r>
    <r>
      <rPr>
        <b/>
        <sz val="11"/>
        <color theme="1"/>
        <rFont val="Arial"/>
      </rPr>
      <t xml:space="preserve">- BIM</t>
    </r>
  </si>
  <si>
    <t>1.7</t>
  </si>
  <si>
    <t>BIM07</t>
  </si>
  <si>
    <r>
      <t xml:space="preserve">PROJETO PREVENÇÃO E COMBATE A INCENDIO</t>
    </r>
    <r>
      <rPr>
        <b/>
        <sz val="11"/>
        <color theme="1"/>
        <rFont val="Arial"/>
      </rPr>
      <t xml:space="preserve"> - BIM</t>
    </r>
  </si>
  <si>
    <t>1.8</t>
  </si>
  <si>
    <t>BIM08</t>
  </si>
  <si>
    <r>
      <t xml:space="preserve">PROJETO DE INSTALACAO DE VENTILACAO, EXAUSTAO E CLIMATIZAÇÃO </t>
    </r>
    <r>
      <rPr>
        <b/>
        <sz val="11"/>
        <color theme="1"/>
        <rFont val="Arial"/>
      </rPr>
      <t xml:space="preserve">- BIM</t>
    </r>
  </si>
  <si>
    <t>1.9</t>
  </si>
  <si>
    <t>BIM09</t>
  </si>
  <si>
    <r>
      <t xml:space="preserve">PROJETO DE SPDA </t>
    </r>
    <r>
      <rPr>
        <b/>
        <sz val="11"/>
        <color theme="1"/>
        <rFont val="Arial"/>
      </rPr>
      <t xml:space="preserve">- BIM</t>
    </r>
  </si>
  <si>
    <t>1.10</t>
  </si>
  <si>
    <t>BIM10</t>
  </si>
  <si>
    <r>
      <t xml:space="preserve">PROJETO DE INSTALACAO AR COMPRIMIDO/GASES/GASES MEDICINAIS </t>
    </r>
    <r>
      <rPr>
        <b/>
        <sz val="11"/>
        <color theme="1"/>
        <rFont val="Arial"/>
      </rPr>
      <t xml:space="preserve">- BIM</t>
    </r>
  </si>
  <si>
    <t>1.11</t>
  </si>
  <si>
    <t>BIM11</t>
  </si>
  <si>
    <r>
      <t xml:space="preserve">PROJETO DE LUMINOTECNIA </t>
    </r>
    <r>
      <rPr>
        <b/>
        <sz val="11"/>
        <color theme="1"/>
        <rFont val="Arial"/>
      </rPr>
      <t xml:space="preserve">- BIM</t>
    </r>
  </si>
  <si>
    <t>1.12</t>
  </si>
  <si>
    <t>BIM12</t>
  </si>
  <si>
    <r>
      <t xml:space="preserve">PROJETO DE CONDICIONAMENTO ACÚSTICO  (AUDITÓRIOS, SALAS DE GRAVAÇÃO, ESTÚDIOS) </t>
    </r>
    <r>
      <rPr>
        <b/>
        <sz val="11"/>
        <color theme="1"/>
        <rFont val="Arial"/>
      </rPr>
      <t xml:space="preserve">- BIM</t>
    </r>
  </si>
  <si>
    <t>1.13</t>
  </si>
  <si>
    <t>BIM13</t>
  </si>
  <si>
    <r>
      <t xml:space="preserve">PROJETO DE SONORIZAÇÃO </t>
    </r>
    <r>
      <rPr>
        <b/>
        <sz val="11"/>
        <color theme="1"/>
        <rFont val="Arial"/>
      </rPr>
      <t xml:space="preserve">- BIM</t>
    </r>
  </si>
  <si>
    <t>1.14</t>
  </si>
  <si>
    <t>BIM15</t>
  </si>
  <si>
    <r>
      <t xml:space="preserve">PROJETO DE COMUNICAÇÃO VISUAL E SINALIZAÇÃO INTERNA </t>
    </r>
    <r>
      <rPr>
        <b/>
        <sz val="11"/>
        <color theme="1"/>
        <rFont val="Arial"/>
      </rPr>
      <t xml:space="preserve">- BIM</t>
    </r>
  </si>
  <si>
    <t xml:space="preserve">FAIXA 02 - PESO 2,0</t>
  </si>
  <si>
    <t xml:space="preserve">PROJETOS DE REFORMAS DE EDIFÍCIOS EM BIM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</si>
  <si>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</si>
  <si>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</si>
  <si>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</si>
  <si>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</si>
  <si>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</si>
  <si>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</si>
  <si>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</si>
  <si>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</si>
  <si>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</si>
  <si>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</si>
  <si>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</si>
  <si>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</si>
  <si>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</si>
  <si>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</si>
  <si>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 xml:space="preserve">FAIXA 03 - PESO 3,0</t>
  </si>
  <si>
    <r>
      <rPr>
        <b/>
        <sz val="11"/>
        <rFont val="Arial"/>
      </rPr>
      <t xml:space="preserve">INFRAESTRUTURA E ÁREAS EXTERNAS</t>
    </r>
  </si>
  <si>
    <t>3.1</t>
  </si>
  <si>
    <t>I12287</t>
  </si>
  <si>
    <t xml:space="preserve">Projeto de Abastecimento de Àgua Distribuição até 15.000,00 m2</t>
  </si>
  <si>
    <t>ORSE</t>
  </si>
  <si>
    <t>m2</t>
  </si>
  <si>
    <t>3.2</t>
  </si>
  <si>
    <t>I12288</t>
  </si>
  <si>
    <t xml:space="preserve">Projeto de Abastecimento de Àgua Distribuição de 15.000,01 a 40.000,00 m2</t>
  </si>
  <si>
    <t>3.3</t>
  </si>
  <si>
    <t>I12289</t>
  </si>
  <si>
    <t xml:space="preserve">Projeto de Abastecimento de Àgua Distribuição de 40.000,01 a 125.000,00 m2</t>
  </si>
  <si>
    <t>3.4</t>
  </si>
  <si>
    <t>I12290</t>
  </si>
  <si>
    <t xml:space="preserve">Projeto de Abastecimento de Àgua Distribuição acima de 125.000,00 m2</t>
  </si>
  <si>
    <t>3.5</t>
  </si>
  <si>
    <t>I12272</t>
  </si>
  <si>
    <t xml:space="preserve">Projeto de Drenagem Pluvial (micro e macrodrenagem) até 10.000,00 m2</t>
  </si>
  <si>
    <t>3.6</t>
  </si>
  <si>
    <t>I12273</t>
  </si>
  <si>
    <t xml:space="preserve">Projeto de Drenagem Pluvial (micro e macrodrenagem) de 10.000,01 a 50.000,00 m2</t>
  </si>
  <si>
    <t>3.7</t>
  </si>
  <si>
    <t>I12274</t>
  </si>
  <si>
    <t xml:space="preserve">Projeto de Drenagem Pluvial (micro e macrodrenagem) de 50.000,01 a 150.000,00 m2</t>
  </si>
  <si>
    <t>3.8</t>
  </si>
  <si>
    <t>I12280</t>
  </si>
  <si>
    <t xml:space="preserve">Projeto de Esgoto Sanitarios Rede Condominial c/ Fossa e Filtro até 15.000,00 m2</t>
  </si>
  <si>
    <t>3.9</t>
  </si>
  <si>
    <t>I12281</t>
  </si>
  <si>
    <t xml:space="preserve">Projeto de Esgoto Sanitarios Rede Condominial c/ Fossa e Filtro de 15.000,01 a 165.000,00 m2</t>
  </si>
  <si>
    <t>3.10</t>
  </si>
  <si>
    <t>I12282</t>
  </si>
  <si>
    <t xml:space="preserve">Projeto de Esgoto Sanitarios Rede Condominial c/ Fossa e Filtro acima de 165.000,00 m2</t>
  </si>
  <si>
    <t>3.11</t>
  </si>
  <si>
    <t>I07320</t>
  </si>
  <si>
    <t xml:space="preserve">Projeto de iluminação de áreas externas (praças, calçadões, orlas, complexo com várias edificações, etc) até 100.000m².</t>
  </si>
  <si>
    <t>m²</t>
  </si>
  <si>
    <t>3.12</t>
  </si>
  <si>
    <t>I07321</t>
  </si>
  <si>
    <t xml:space="preserve">Projeto de iluminação de áreas externas (praças, calçadões, orlas, complexo com várias edificações, etc) acima de 100.000m².</t>
  </si>
  <si>
    <t>3.13</t>
  </si>
  <si>
    <t>I12291</t>
  </si>
  <si>
    <t xml:space="preserve">Projeto de Rede Elétrica, área até 13.750,00 m². Observação: Área considerada para Partidos Urbanísticos: para ruas 15% da área do terreno: para praças e equipamentos 20%.</t>
  </si>
  <si>
    <t>3.14</t>
  </si>
  <si>
    <t>I12292</t>
  </si>
  <si>
    <t xml:space="preserve">Projeto de Rede Elétrica, área de 13.750,01 a 41.250,00 m². Observação: Área considerada para Partidos Urbanísticos: para ruas 15% da área do terreno: para praças e equipamentos 20%.</t>
  </si>
  <si>
    <t>3.15</t>
  </si>
  <si>
    <t>I12293</t>
  </si>
  <si>
    <t xml:space="preserve">Projeto de Rede Elétrica, área de 41.250,01 a 123.750,00 m². Observação: Área considerada para Partidos Urbanísticos: para ruas 15% da área do terreno: para praças e equipamentos 20%.</t>
  </si>
  <si>
    <t>3.16</t>
  </si>
  <si>
    <t>I12294</t>
  </si>
  <si>
    <t xml:space="preserve">Projeto de Rede Elétrica, área acima de 123.750,00 m². Observação: Área considerada para Partidos Urbanísticos: para ruas 15% da área do terreno: para praças e equipamentos 20%.</t>
  </si>
  <si>
    <t>3.17</t>
  </si>
  <si>
    <t>I12268</t>
  </si>
  <si>
    <t xml:space="preserve">Projeto de Pavimentação, área até 2.500,00 m². Observação: Área considerada para ruas é de 20% da área do tereno, e para praças e equipamentos 15%.</t>
  </si>
  <si>
    <t>3.18</t>
  </si>
  <si>
    <t>I12269</t>
  </si>
  <si>
    <t xml:space="preserve">Projeto de Pavimentação, área de 2.500,01 a 12.000,00 m². Observação: Área considerada para ruas é de 20% da área do tereno, e para praças e equipamentos 15%.</t>
  </si>
  <si>
    <t>3.19</t>
  </si>
  <si>
    <t>I12270</t>
  </si>
  <si>
    <t xml:space="preserve">Projeto de Pavimentação, área de 12.000,01 a 35.000,00 m². Observação: Área considerada para ruas é de 20% da área do tereno, e para praças e equipamentos 15%.</t>
  </si>
  <si>
    <t>3.20</t>
  </si>
  <si>
    <t>I12264</t>
  </si>
  <si>
    <t xml:space="preserve">Projeto de Terraplenagem e Geométricos de Vias, com indicação de jazida, área até 14.000,00 m2. Observação: Considerar a área do terreno.</t>
  </si>
  <si>
    <t>3.21</t>
  </si>
  <si>
    <t>I12265</t>
  </si>
  <si>
    <t xml:space="preserve">Projeto de Terraplenagems e Geométricos de Vias, com indicação de jazida, área de 14.000,01 a 70.000,00 m2. Observação: Considerar a área do terreno.</t>
  </si>
  <si>
    <t>3.22</t>
  </si>
  <si>
    <t>I12266</t>
  </si>
  <si>
    <t xml:space="preserve">Projeto de Terraplenagem e Geométricos de Vias, com indicação de jazida, área de 70.000,01 a 200.000,00 m2. Observação: Considerar a área do terreno.</t>
  </si>
  <si>
    <t>3.23</t>
  </si>
  <si>
    <t>I12267</t>
  </si>
  <si>
    <t xml:space="preserve">Projeto de Terraplenagem e Geométricos de Vias, com indicação de jazida, acima de 200.000,00 m2. Observação: Considerar a área do terreno.</t>
  </si>
  <si>
    <t>3.24</t>
  </si>
  <si>
    <t>I12819</t>
  </si>
  <si>
    <t xml:space="preserve">Projeto executivo de paisagismo - 0m² a 2.000m²</t>
  </si>
  <si>
    <t>3.25</t>
  </si>
  <si>
    <t>I12820</t>
  </si>
  <si>
    <t xml:space="preserve">Projeto executivo de paisagismo - 2.001m² a 5.000m²</t>
  </si>
  <si>
    <t>3.26</t>
  </si>
  <si>
    <t>I12821</t>
  </si>
  <si>
    <t xml:space="preserve">Projeto executivo de paisagismo - 5.001m² a 10.000m²</t>
  </si>
  <si>
    <t>3.27</t>
  </si>
  <si>
    <t>I12822</t>
  </si>
  <si>
    <t xml:space="preserve">Projeto executivo de paisagismo - 10.001m² a 20.000m²</t>
  </si>
  <si>
    <t>3.28</t>
  </si>
  <si>
    <t>I12823</t>
  </si>
  <si>
    <t xml:space="preserve">Projeto executivo de paisagismo - 20.001m² a 30.000m²</t>
  </si>
  <si>
    <t>3.29</t>
  </si>
  <si>
    <t>I12824</t>
  </si>
  <si>
    <t xml:space="preserve">Projeto executivo de paisagismo -30.001m² a 40.000m²</t>
  </si>
  <si>
    <t>3.30</t>
  </si>
  <si>
    <t>I12825</t>
  </si>
  <si>
    <t xml:space="preserve">Projeto executivo de paisagismo - acima de 40.000m²</t>
  </si>
  <si>
    <t>3.31</t>
  </si>
  <si>
    <t>I11510</t>
  </si>
  <si>
    <t xml:space="preserve">Projeto de sinalização vertical e horizontal</t>
  </si>
  <si>
    <t>km</t>
  </si>
  <si>
    <t>3.32</t>
  </si>
  <si>
    <t>I12812</t>
  </si>
  <si>
    <t xml:space="preserve">Projeto executivo de urbanização de praças, quadras, parques aquáticos, calçadões, cemitérios, áreas livres para recreação, feiras e exposições - 0m² a 2.000m²</t>
  </si>
  <si>
    <t>3.33</t>
  </si>
  <si>
    <t>I12813</t>
  </si>
  <si>
    <t xml:space="preserve">Projeto executivo de urbanização de praças, quadras, parques aquáticos, calçadões, cemitérios, áreas livres para recreação, feiras e exposições - 2.001m² a 5.000m²</t>
  </si>
  <si>
    <t>3.34</t>
  </si>
  <si>
    <t>I12814</t>
  </si>
  <si>
    <t xml:space="preserve">Projeto executivo de urbanização de praças, quadras, parques aquáticos, calçadões, cemitérios, áreas livres para recreação, feiras e exposições - 5.001m² a 10.000m²</t>
  </si>
  <si>
    <t>3.35</t>
  </si>
  <si>
    <t>I12815</t>
  </si>
  <si>
    <t xml:space="preserve">Projeto executivo de urbanização de praças, quadras, parques aquáticos, calçadões, cemitérios, áreas livres para recreação, feiras e exposições - 10.001m² a 20.000m²</t>
  </si>
  <si>
    <t>3.36</t>
  </si>
  <si>
    <t>I12816</t>
  </si>
  <si>
    <t xml:space="preserve">Projeto executivo de urbanização de praças, quadras, parques aquáticos, calçadões, cemitérios, áreas livres para recreação, feiras e exposições - 20.001m² a 30.000m²</t>
  </si>
  <si>
    <t>3.37</t>
  </si>
  <si>
    <t>I12817</t>
  </si>
  <si>
    <t xml:space="preserve">Projeto executivo de urbanização de praças, quadras, parques aquáticos, calçadões, cemitérios, áreas livres para recreação, feiras e exposições -30.001m² a 40.000m²</t>
  </si>
  <si>
    <t>3.38</t>
  </si>
  <si>
    <t>I12818</t>
  </si>
  <si>
    <t xml:space="preserve">Projeto executivo de urbanização de praças, quadras, parques aquáticos, calçadões, cemitérios, áreas livres para recreação, feiras e exposições.- acima de 40.000m²</t>
  </si>
  <si>
    <t>3.39</t>
  </si>
  <si>
    <t>01.06.031</t>
  </si>
  <si>
    <t xml:space="preserve">PROJETO COMPLETO EXECUTIVO DE SUBESTAÇÃO DE ENERGIA EM NÍVEL EXECUTIVO, INCLUINDO SUA INTERLIGAÇÃO EM BAIXA TENSÃO COM AS EDIFICAÇÕES EXISTENTES, COM MEDIÇÃO EM MÉDIA TENSÃO, DEMANDA ATÉ 300 KVA E APROVAÇÃO JUNTO À CONCESSIONÁRIA</t>
  </si>
  <si>
    <t>UN</t>
  </si>
  <si>
    <t>3.40</t>
  </si>
  <si>
    <t>01.06.041</t>
  </si>
  <si>
    <t xml:space="preserve">PROJETO EXECUTIVO COMPLETO DE SUBESTAÇÃO DE ENERGIA,  COM DETALHAMENTO ARQUITETÔNICO, DE SERRALHERIA E DOS CUBICULOS, ILUMINACAO, TOMADAS E ILUMINACAO DE EMERGENCIA PARA SUBESTACAO ATÉ 1.000 KVA, NOS PADROES DA CONTRATANTE, APROVADO NA CONCESSIONARIA.</t>
  </si>
  <si>
    <t xml:space="preserve">FAIXA 04 - PESO 2,0</t>
  </si>
  <si>
    <r>
      <rPr>
        <b/>
        <sz val="11"/>
        <rFont val="Arial"/>
      </rPr>
      <t xml:space="preserve">CADASTROS, CONSULTORIA E DOCUMENTAÇÃO</t>
    </r>
  </si>
  <si>
    <t>4.1</t>
  </si>
  <si>
    <t>S09471</t>
  </si>
  <si>
    <t xml:space="preserve">CADASTRO DE LOTES (TERRENO E CONSTRUÇÃO), COLETA DE DOCUMENTAÇÃO, RELATORIO FOTOGRÁFICO COM 3 FOTOS, PROCESSAMENTO DOS DADOS, DESENHO E APRESENTAÇÃO</t>
  </si>
  <si>
    <r>
      <rPr>
        <sz val="11"/>
        <rFont val="Arial"/>
      </rPr>
      <t>ORSE</t>
    </r>
  </si>
  <si>
    <t>4.2</t>
  </si>
  <si>
    <t>E000010002</t>
  </si>
  <si>
    <t xml:space="preserve">CADASTRO COMPLETO DE REDE DE DISTRIBUICAO DE AGUA.</t>
  </si>
  <si>
    <t>EMBASA</t>
  </si>
  <si>
    <r>
      <rPr>
        <sz val="11"/>
        <rFont val="Arial"/>
      </rPr>
      <t>m</t>
    </r>
  </si>
  <si>
    <t>4.3</t>
  </si>
  <si>
    <t>S11676</t>
  </si>
  <si>
    <t xml:space="preserve">Cadastro de Redes de Esgoto</t>
  </si>
  <si>
    <t>4.4</t>
  </si>
  <si>
    <t xml:space="preserve">CONSULTORIA COM ENGENHEIRO, ARQUITETO OU ESPECIALISTA SENIOR COM ELABORAÇÃO DE LAUDO</t>
  </si>
  <si>
    <t>SINAPI</t>
  </si>
  <si>
    <t>H</t>
  </si>
  <si>
    <t>4.5</t>
  </si>
  <si>
    <t>I10016</t>
  </si>
  <si>
    <t xml:space="preserve">Sondagem a percussão</t>
  </si>
  <si>
    <t>M</t>
  </si>
  <si>
    <t>4.6</t>
  </si>
  <si>
    <t>32.05.04</t>
  </si>
  <si>
    <t xml:space="preserve">MOBILIZACAO E DESMOBILIZACAO DE EQUIPE E EQUIPAMENTOS (INTERIOR) PARA SONDAGEMA PERCUSSAO</t>
  </si>
  <si>
    <t>4.7</t>
  </si>
  <si>
    <t>COT-PLAN</t>
  </si>
  <si>
    <t xml:space="preserve">Levantamento topográfico planialtimétrico semi-cadastral de áreas até 50 hectares</t>
  </si>
  <si>
    <t>4.8</t>
  </si>
  <si>
    <t>I12302</t>
  </si>
  <si>
    <t xml:space="preserve">Levantamento topográfico planialtimétrico semi-cadastral de áreas acima de 50 hectares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</si>
</sst>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&quot;R$&quot;\ * #,##0.00_-;\-&quot;R$&quot;\ * #,##0.00_-;_-&quot;R$&quot;\ * &quot;-&quot;??_-;_-@_-"/>
  </numFmts>
  <fonts count="12">
    <font>
      <name val="Calibri"/>
      <color theme="1"/>
      <sz val="11.000000"/>
      <scheme val="minor"/>
    </font>
    <font>
      <name val="Arial"/>
      <sz val="10.000000"/>
    </font>
    <font>
      <name val="Arial"/>
      <color theme="1"/>
      <sz val="10.000000"/>
    </font>
    <font>
      <name val="Arial"/>
      <sz val="14.000000"/>
    </font>
    <font>
      <name val="Arial"/>
      <b/>
      <sz val="11.000000"/>
    </font>
    <font>
      <name val="Bookman Old Style"/>
      <b/>
      <color indexed="56"/>
      <sz val="12.000000"/>
    </font>
    <font>
      <name val="Calibri"/>
      <color theme="1"/>
      <sz val="12.000000"/>
      <scheme val="minor"/>
    </font>
    <font>
      <name val="Calibri"/>
      <b/>
      <color theme="1"/>
      <sz val="12.000000"/>
      <scheme val="minor"/>
    </font>
    <font>
      <name val="Arial"/>
      <color theme="1"/>
      <sz val="12.000000"/>
    </font>
    <font>
      <name val="Arial"/>
      <b/>
      <sz val="11.000000"/>
      <u/>
    </font>
    <font>
      <name val="Arial"/>
      <color theme="1"/>
      <sz val="11.000000"/>
    </font>
    <font>
      <name val="Arial"/>
      <sz val="11.000000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fontId="0" fillId="0" borderId="0" numFmtId="0" applyNumberFormat="1" applyFont="1" applyFill="1" applyBorder="1"/>
    <xf fontId="0" fillId="0" borderId="0" numFmtId="160" applyNumberFormat="1" applyFont="0" applyFill="0" applyBorder="0" applyProtection="0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1" fillId="0" borderId="0" numFmtId="9" applyNumberFormat="1" applyFont="0" applyFill="0" applyBorder="0" applyProtection="0"/>
  </cellStyleXfs>
  <cellXfs count="82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3" fillId="2" borderId="1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/>
    </xf>
    <xf fontId="4" fillId="0" borderId="3" numFmtId="0" xfId="0" applyFont="1" applyBorder="1" applyAlignment="1">
      <alignment horizontal="center" vertical="center"/>
    </xf>
    <xf fontId="5" fillId="0" borderId="0" numFmtId="0" xfId="2" applyFont="1" applyAlignment="1">
      <alignment horizontal="left" vertical="center"/>
    </xf>
    <xf fontId="6" fillId="0" borderId="0" numFmtId="0" xfId="0" applyFont="1"/>
    <xf fontId="7" fillId="0" borderId="0" numFmtId="0" xfId="0" applyFont="1" applyAlignment="1">
      <alignment vertical="center"/>
    </xf>
    <xf fontId="5" fillId="0" borderId="0" numFmtId="0" xfId="2" applyFont="1" applyAlignment="1">
      <alignment horizontal="center" vertical="center"/>
    </xf>
    <xf fontId="4" fillId="0" borderId="4" numFmtId="0" xfId="0" applyFont="1" applyBorder="1" applyAlignment="1">
      <alignment horizontal="center" vertical="center" wrapText="1"/>
    </xf>
    <xf fontId="4" fillId="2" borderId="4" numFmtId="10" xfId="4" applyNumberFormat="1" applyFont="1" applyFill="1" applyBorder="1" applyAlignment="1" applyProtection="1">
      <alignment horizontal="center" vertical="center"/>
      <protection locked="0"/>
    </xf>
    <xf fontId="6" fillId="0" borderId="0" numFmtId="0" xfId="0" applyFont="1" applyAlignment="1">
      <alignment horizontal="left" vertical="center"/>
    </xf>
    <xf fontId="6" fillId="0" borderId="0" numFmtId="0" xfId="0" applyFont="1" applyAlignment="1">
      <alignment wrapText="1"/>
    </xf>
    <xf fontId="8" fillId="0" borderId="0" numFmtId="17" xfId="0" applyNumberFormat="1" applyFont="1" applyAlignment="1">
      <alignment horizontal="center" vertical="center"/>
    </xf>
    <xf fontId="6" fillId="0" borderId="0" numFmtId="17" xfId="0" applyNumberFormat="1" applyFont="1" applyAlignment="1">
      <alignment horizontal="center" vertical="center"/>
    </xf>
    <xf fontId="2" fillId="0" borderId="0" numFmtId="160" xfId="1" applyNumberFormat="1" applyFont="1"/>
    <xf fontId="6" fillId="0" borderId="0" numFmtId="10" xfId="0" applyNumberFormat="1" applyFont="1" applyAlignment="1">
      <alignment horizontal="center" vertical="center"/>
    </xf>
    <xf fontId="6" fillId="0" borderId="0" numFmtId="0" xfId="0" applyFont="1" applyAlignment="1">
      <alignment horizontal="center"/>
    </xf>
    <xf fontId="4" fillId="0" borderId="4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4" fillId="0" borderId="1" numFmtId="10" xfId="3" applyNumberFormat="1" applyFont="1" applyBorder="1" applyAlignment="1">
      <alignment horizontal="center" vertical="center" wrapText="1"/>
    </xf>
    <xf fontId="4" fillId="0" borderId="3" numFmtId="10" xfId="3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9" fillId="3" borderId="1" numFmtId="10" xfId="3" applyNumberFormat="1" applyFont="1" applyFill="1" applyBorder="1" applyAlignment="1" applyProtection="1">
      <alignment horizontal="center" vertical="center"/>
    </xf>
    <xf fontId="9" fillId="3" borderId="3" numFmtId="10" xfId="3" applyNumberFormat="1" applyFont="1" applyFill="1" applyBorder="1" applyAlignment="1" applyProtection="1">
      <alignment horizontal="center" vertical="center"/>
    </xf>
    <xf fontId="4" fillId="4" borderId="4" numFmtId="0" xfId="0" applyFont="1" applyFill="1" applyBorder="1" applyAlignment="1">
      <alignment horizontal="center" vertical="center"/>
    </xf>
    <xf fontId="10" fillId="0" borderId="0" numFmtId="0" xfId="0" applyFont="1"/>
    <xf fontId="4" fillId="5" borderId="6" numFmtId="0" xfId="0" applyFont="1" applyFill="1" applyBorder="1" applyAlignment="1">
      <alignment horizontal="center" vertical="center" wrapText="1"/>
    </xf>
    <xf fontId="4" fillId="5" borderId="6" numFmtId="0" xfId="0" applyFont="1" applyFill="1" applyBorder="1" applyAlignment="1">
      <alignment horizontal="center" vertical="center"/>
    </xf>
    <xf fontId="4" fillId="6" borderId="2" numFmtId="0" xfId="0" applyFont="1" applyFill="1" applyBorder="1" applyAlignment="1">
      <alignment horizontal="left" vertical="center"/>
    </xf>
    <xf fontId="4" fillId="6" borderId="2" numFmtId="0" xfId="0" applyFont="1" applyFill="1" applyBorder="1" applyAlignment="1">
      <alignment horizontal="left" vertical="center" wrapText="1"/>
    </xf>
    <xf fontId="4" fillId="6" borderId="2" numFmtId="0" xfId="0" applyFont="1" applyFill="1" applyBorder="1" applyAlignment="1">
      <alignment horizontal="center" vertical="center" wrapText="1"/>
    </xf>
    <xf fontId="4" fillId="6" borderId="3" numFmtId="0" xfId="0" applyFont="1" applyFill="1" applyBorder="1" applyAlignment="1">
      <alignment horizontal="center" vertical="center" wrapText="1"/>
    </xf>
    <xf fontId="4" fillId="6" borderId="1" numFmtId="0" xfId="0" applyFont="1" applyFill="1" applyBorder="1" applyAlignment="1">
      <alignment horizontal="left" vertical="center" wrapText="1"/>
    </xf>
    <xf fontId="4" fillId="6" borderId="3" numFmtId="0" xfId="0" applyFont="1" applyFill="1" applyBorder="1" applyAlignment="1">
      <alignment vertical="center" wrapText="1"/>
    </xf>
    <xf fontId="4" fillId="6" borderId="7" numFmtId="0" xfId="0" applyFont="1" applyFill="1" applyBorder="1" applyAlignment="1">
      <alignment horizontal="left" vertical="center" wrapText="1"/>
    </xf>
    <xf fontId="4" fillId="6" borderId="8" numFmtId="0" xfId="0" applyFont="1" applyFill="1" applyBorder="1" applyAlignment="1">
      <alignment vertical="center"/>
    </xf>
    <xf fontId="4" fillId="6" borderId="5" numFmtId="0" xfId="0" applyFont="1" applyFill="1" applyBorder="1" applyAlignment="1">
      <alignment vertical="center" wrapText="1"/>
    </xf>
    <xf fontId="4" fillId="6" borderId="9" numFmtId="0" xfId="0" applyFont="1" applyFill="1" applyBorder="1" applyAlignment="1">
      <alignment vertical="center" wrapText="1"/>
    </xf>
    <xf fontId="11" fillId="0" borderId="7" numFmtId="0" xfId="0" applyFont="1" applyBorder="1" applyAlignment="1">
      <alignment horizontal="left" vertical="center" wrapText="1"/>
    </xf>
    <xf fontId="11" fillId="0" borderId="7" numFmtId="0" xfId="0" applyFont="1" applyBorder="1" applyAlignment="1">
      <alignment horizontal="center" vertical="center"/>
    </xf>
    <xf fontId="10" fillId="0" borderId="7" numFmtId="0" xfId="0" applyFont="1" applyBorder="1" applyAlignment="1">
      <alignment vertical="center" wrapText="1"/>
    </xf>
    <xf fontId="11" fillId="0" borderId="8" numFmtId="0" xfId="0" applyFont="1" applyBorder="1" applyAlignment="1">
      <alignment horizontal="center" vertical="center"/>
    </xf>
    <xf fontId="11" fillId="0" borderId="4" numFmtId="0" xfId="0" applyFont="1" applyBorder="1" applyAlignment="1">
      <alignment horizontal="center" vertical="center" wrapText="1"/>
    </xf>
    <xf fontId="11" fillId="0" borderId="4" numFmtId="160" xfId="0" applyNumberFormat="1" applyFont="1" applyBorder="1" applyAlignment="1">
      <alignment horizontal="center" vertical="center" wrapText="1"/>
    </xf>
    <xf fontId="11" fillId="0" borderId="9" numFmtId="160" xfId="0" applyNumberFormat="1" applyFont="1" applyBorder="1" applyAlignment="1">
      <alignment horizontal="center" vertical="center" wrapText="1"/>
    </xf>
    <xf fontId="11" fillId="0" borderId="4" numFmtId="160" xfId="1" applyNumberFormat="1" applyFont="1" applyBorder="1" applyAlignment="1">
      <alignment horizontal="center" vertical="center"/>
    </xf>
    <xf fontId="11" fillId="0" borderId="4" numFmtId="10" xfId="4" applyNumberFormat="1" applyFont="1" applyBorder="1" applyAlignment="1">
      <alignment horizontal="center" vertical="center"/>
    </xf>
    <xf fontId="11" fillId="0" borderId="4" numFmtId="0" xfId="0" applyFont="1" applyBorder="1" applyAlignment="1">
      <alignment horizontal="left" vertical="center" wrapText="1"/>
    </xf>
    <xf fontId="11" fillId="0" borderId="4" numFmtId="0" xfId="0" applyFont="1" applyBorder="1" applyAlignment="1">
      <alignment horizontal="center" vertical="center"/>
    </xf>
    <xf fontId="10" fillId="0" borderId="4" numFmtId="0" xfId="0" applyFont="1" applyBorder="1" applyAlignment="1">
      <alignment vertical="center" wrapText="1"/>
    </xf>
    <xf fontId="11" fillId="0" borderId="1" numFmtId="0" xfId="0" applyFont="1" applyBorder="1" applyAlignment="1">
      <alignment horizontal="center" vertical="center"/>
    </xf>
    <xf fontId="11" fillId="0" borderId="3" numFmtId="160" xfId="0" applyNumberFormat="1" applyFont="1" applyBorder="1" applyAlignment="1">
      <alignment horizontal="center" vertical="center" wrapText="1"/>
    </xf>
    <xf fontId="2" fillId="0" borderId="0" numFmtId="2" xfId="0" applyNumberFormat="1" applyFont="1"/>
    <xf fontId="4" fillId="6" borderId="1" numFmtId="160" xfId="1" applyNumberFormat="1" applyFont="1" applyFill="1" applyBorder="1" applyAlignment="1">
      <alignment horizontal="left" vertical="center" wrapText="1"/>
    </xf>
    <xf fontId="4" fillId="6" borderId="10" numFmtId="0" xfId="0" applyFont="1" applyFill="1" applyBorder="1" applyAlignment="1">
      <alignment horizontal="center" vertical="center" wrapText="1"/>
    </xf>
    <xf fontId="4" fillId="6" borderId="8" numFmtId="160" xfId="1" applyNumberFormat="1" applyFont="1" applyFill="1" applyBorder="1" applyAlignment="1">
      <alignment vertical="center"/>
    </xf>
    <xf fontId="11" fillId="0" borderId="6" numFmtId="10" xfId="4" applyNumberFormat="1" applyFont="1" applyBorder="1" applyAlignment="1">
      <alignment horizontal="center" vertical="center"/>
    </xf>
    <xf fontId="4" fillId="6" borderId="1" numFmtId="0" xfId="0" applyFont="1" applyFill="1" applyBorder="1" applyAlignment="1">
      <alignment horizontal="left" vertical="center"/>
    </xf>
    <xf fontId="4" fillId="6" borderId="4" numFmtId="0" xfId="0" applyFont="1" applyFill="1" applyBorder="1" applyAlignment="1">
      <alignment horizontal="left" vertical="center" wrapText="1"/>
    </xf>
    <xf fontId="4" fillId="6" borderId="1" numFmtId="0" xfId="0" applyFont="1" applyFill="1" applyBorder="1" applyAlignment="1">
      <alignment vertical="center"/>
    </xf>
    <xf fontId="4" fillId="6" borderId="2" numFmtId="0" xfId="0" applyFont="1" applyFill="1" applyBorder="1" applyAlignment="1">
      <alignment vertical="center" wrapText="1"/>
    </xf>
    <xf fontId="10" fillId="6" borderId="9" numFmtId="0" xfId="0" applyFont="1" applyFill="1" applyBorder="1"/>
    <xf fontId="11" fillId="0" borderId="9" numFmtId="0" xfId="0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 wrapText="1"/>
    </xf>
    <xf fontId="11" fillId="0" borderId="7" numFmtId="160" xfId="1" applyNumberFormat="1" applyFont="1" applyBorder="1" applyAlignment="1">
      <alignment horizontal="center" vertical="center" wrapText="1"/>
    </xf>
    <xf fontId="11" fillId="0" borderId="7" numFmtId="160" xfId="1" applyNumberFormat="1" applyFont="1" applyBorder="1" applyAlignment="1" applyProtection="1">
      <alignment horizontal="right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4" numFmtId="160" xfId="1" applyNumberFormat="1" applyFont="1" applyBorder="1" applyAlignment="1">
      <alignment horizontal="center" vertical="center" wrapText="1"/>
    </xf>
    <xf fontId="11" fillId="0" borderId="4" numFmtId="160" xfId="1" applyNumberFormat="1" applyFont="1" applyBorder="1" applyAlignment="1" applyProtection="1">
      <alignment horizontal="right" vertical="center" wrapText="1"/>
    </xf>
    <xf fontId="11" fillId="0" borderId="6" numFmtId="0" xfId="0" applyFont="1" applyBorder="1" applyAlignment="1">
      <alignment horizontal="left" vertical="center" wrapText="1"/>
    </xf>
    <xf fontId="11" fillId="0" borderId="6" numFmtId="0" xfId="0" applyFont="1" applyBorder="1" applyAlignment="1">
      <alignment horizontal="center" vertical="center"/>
    </xf>
    <xf fontId="10" fillId="0" borderId="6" numFmtId="0" xfId="0" applyFont="1" applyBorder="1" applyAlignment="1">
      <alignment vertical="center" wrapText="1"/>
    </xf>
    <xf fontId="11" fillId="0" borderId="6" numFmtId="0" xfId="0" applyFont="1" applyBorder="1" applyAlignment="1">
      <alignment horizontal="center" vertical="center" wrapText="1"/>
    </xf>
    <xf fontId="11" fillId="0" borderId="6" numFmtId="160" xfId="1" applyNumberFormat="1" applyFont="1" applyBorder="1" applyAlignment="1">
      <alignment horizontal="center" vertical="center" wrapText="1"/>
    </xf>
    <xf fontId="11" fillId="0" borderId="6" numFmtId="160" xfId="1" applyNumberFormat="1" applyFont="1" applyBorder="1" applyAlignment="1" applyProtection="1">
      <alignment horizontal="right" vertical="center" wrapText="1"/>
    </xf>
    <xf fontId="4" fillId="6" borderId="3" numFmtId="160" xfId="1" applyNumberFormat="1" applyFont="1" applyFill="1" applyBorder="1" applyAlignment="1">
      <alignment vertical="center" wrapText="1"/>
    </xf>
    <xf fontId="10" fillId="6" borderId="5" numFmtId="0" xfId="0" applyFont="1" applyFill="1" applyBorder="1"/>
    <xf fontId="2" fillId="0" borderId="0" numFmtId="10" xfId="3" applyNumberFormat="1" applyFont="1"/>
  </cellXfs>
  <cellStyles count="5">
    <cellStyle name="Moeda" xfId="1" builtinId="4"/>
    <cellStyle name="Normal" xfId="0" builtinId="0"/>
    <cellStyle name="Normal 3" xfId="2"/>
    <cellStyle name="Porcentagem" xfId="3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1.xml"/><Relationship  Id="rId2" Type="http://schemas.openxmlformats.org/officeDocument/2006/relationships/externalLink" Target="externalLinks/externalLink2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https:/d.docs.live.net/Users/2162776/Desktop/AN&#193;LISES%20GRID/21-LAB%20NEA-PB/11.%20Or&#231;amento/02.%20Planilha/CSC-NEAP-PLO-R0.xlsx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Users/luiz.silva/Desktop/Projetos%202023/Base%20de%20pre&#231;os%20projetos%202023%20REV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ABC UFSB"/>
      <sheetName val="Corte Aline"/>
      <sheetName val="2º Corte"/>
      <sheetName val="1º Corte"/>
      <sheetName val="formula"/>
      <sheetName val="ORCAMENTO"/>
      <sheetName val="COMPOSICOES"/>
      <sheetName val="COMPOSICOES AUXILIARES"/>
      <sheetName val="CURVA ABC SERVICOS"/>
      <sheetName val="CURVA ABC INSUMOS"/>
      <sheetName val="BDI"/>
      <sheetName val="ENCARGOS SOCIA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73859/001</v>
          </cell>
          <cell r="C6" t="str">
            <v xml:space="preserve">DESMATAMENTO E LIMPEZA MECANIZADA DE TERRENO COM REMOCAO DE CAMADA VEGETAL, UTILIZANDO TRATOR DE ESTEIRAS</v>
          </cell>
          <cell r="D6" t="str">
            <v>SINAPI</v>
          </cell>
          <cell r="E6" t="str">
            <v>M2</v>
          </cell>
          <cell r="F6">
            <v>291.2</v>
          </cell>
          <cell r="G6">
            <v>0.13</v>
          </cell>
          <cell r="H6">
            <v>37.86</v>
          </cell>
        </row>
        <row r="7">
          <cell r="B7" t="str">
            <v xml:space="preserve">CONSTRUÇÃO DO CANTEIRO DA OBRA</v>
          </cell>
          <cell r="H7">
            <v>97763.319999999992</v>
          </cell>
        </row>
        <row r="8">
          <cell r="B8" t="str">
            <v>74209/001</v>
          </cell>
          <cell r="C8" t="str">
            <v xml:space="preserve">PLACA DE OBRA EM CHAPA DE ACO GALVANIZADO</v>
          </cell>
          <cell r="D8" t="str">
            <v>SINAPI</v>
          </cell>
          <cell r="E8" t="str">
            <v>M2</v>
          </cell>
          <cell r="F8">
            <v>12</v>
          </cell>
          <cell r="G8">
            <v>275.29000000000002</v>
          </cell>
          <cell r="H8">
            <v>3303.48</v>
          </cell>
        </row>
        <row r="9">
          <cell r="B9" t="str">
            <v>74220/001</v>
          </cell>
          <cell r="C9" t="str">
            <v xml:space="preserve">TAPUME DE CHAPA DE MADEIRA COMPENSADA, E= 6MM, COM PINTURA A CAL E REAPROVEITAMENTO DE 2X</v>
          </cell>
          <cell r="D9" t="str">
            <v>SINAPI</v>
          </cell>
          <cell r="E9" t="str">
            <v>M2</v>
          </cell>
          <cell r="F9">
            <v>98.2</v>
          </cell>
          <cell r="G9">
            <v>51.94</v>
          </cell>
          <cell r="H9">
            <v>5100.51</v>
          </cell>
        </row>
        <row r="10">
          <cell r="B10" t="str">
            <v>41598</v>
          </cell>
          <cell r="C10" t="str">
            <v xml:space="preserve">ENTRADA PROVISORIA DE ENERGIA ELETRICA AEREA TRIFASICA 40A EM POSTE MADEIRA</v>
          </cell>
          <cell r="D10" t="str">
            <v>SINAPI</v>
          </cell>
          <cell r="E10" t="str">
            <v>UN</v>
          </cell>
          <cell r="F10">
            <v>1</v>
          </cell>
          <cell r="G10">
            <v>1390.84</v>
          </cell>
          <cell r="H10">
            <v>1390.84</v>
          </cell>
        </row>
        <row r="11">
          <cell r="B11" t="str">
            <v>93212</v>
          </cell>
          <cell r="C11" t="str">
            <v xml:space="preserve">EXECUÇÃO DE SANITÁRIO E VESTIÁRIO EM CANTEIRO DE OBRA EM CHAPA DE MADEIRA COMPENSADA, NÃO INCLUSO MOBILIÁRIO. AF_02/2016</v>
          </cell>
          <cell r="D11" t="str">
            <v>SINAPI</v>
          </cell>
          <cell r="E11" t="str">
            <v>M2</v>
          </cell>
          <cell r="F11">
            <v>8.93</v>
          </cell>
          <cell r="G11">
            <v>668.6</v>
          </cell>
          <cell r="H11">
            <v>5970.6</v>
          </cell>
        </row>
        <row r="12">
          <cell r="B12" t="str">
            <v>93210</v>
          </cell>
          <cell r="C12" t="str">
            <v xml:space="preserve">EXECUÇÃO DE REFEITÓRIO EM CANTEIRO DE OBRA EM CHAPA DE MADEIRA COMPENSADA, NÃO INCLUSO MOBILIÁRIO E EQUIPAMENTOS. AF_02/2016</v>
          </cell>
          <cell r="D12" t="str">
            <v>SINAPI</v>
          </cell>
          <cell r="E12" t="str">
            <v>M2</v>
          </cell>
          <cell r="F12">
            <v>26.79</v>
          </cell>
          <cell r="G12">
            <v>384.2</v>
          </cell>
          <cell r="H12">
            <v>10292.719999999999</v>
          </cell>
        </row>
        <row r="13">
          <cell r="B13" t="str">
            <v>93207</v>
          </cell>
          <cell r="C13" t="str">
            <v xml:space="preserve">EXECUÇÃO DE ESCRITÓRIO EM CANTEIRO DE OBRA EM CHAPA DE MADEIRA COMPENSADA, NÃO INCLUSO MOBILIÁRIO E EQUIPAMENTOS. AF_02/2016</v>
          </cell>
          <cell r="D13" t="str">
            <v>SINAPI</v>
          </cell>
          <cell r="E13" t="str">
            <v>M2</v>
          </cell>
          <cell r="F13">
            <v>17.86</v>
          </cell>
          <cell r="G13">
            <v>723.15</v>
          </cell>
          <cell r="H13">
            <v>12915.46</v>
          </cell>
        </row>
        <row r="14">
          <cell r="B14" t="str">
            <v>93208</v>
          </cell>
          <cell r="C14" t="str">
            <v xml:space="preserve">EXECUÇÃO DE ALMOXARIFADO EM CANTEIRO DE OBRA EM CHAPA DE MADEIRA COMPENSADA, INCLUSO PRATELEIRAS. AF_02/2016</v>
          </cell>
          <cell r="D14" t="str">
            <v>SINAPI</v>
          </cell>
          <cell r="E14" t="str">
            <v>M2</v>
          </cell>
          <cell r="F14">
            <v>89.3</v>
          </cell>
          <cell r="G14">
            <v>566.77</v>
          </cell>
          <cell r="H14">
            <v>50612.56</v>
          </cell>
        </row>
        <row r="15">
          <cell r="B15" t="str">
            <v>98462</v>
          </cell>
          <cell r="C15" t="str">
            <v xml:space="preserve">ESTRUTURA DE MADEIRA PROVISÓRIA PARA SUPORTE DE CAIXA D?ÁGUA ELEVADA DE 3000 LITROS. AF_05/2018</v>
          </cell>
          <cell r="D15" t="str">
            <v>SINAPI</v>
          </cell>
          <cell r="E15" t="str">
            <v>UN</v>
          </cell>
          <cell r="F15">
            <v>1</v>
          </cell>
          <cell r="G15">
            <v>5374.9</v>
          </cell>
          <cell r="H15">
            <v>5374.9</v>
          </cell>
        </row>
        <row r="16">
          <cell r="B16" t="str">
            <v>GPS-052951_1</v>
          </cell>
          <cell r="C16" t="str">
            <v xml:space="preserve">CAIXA D'AGUA EM POLIETILENO 2000 LITROS COM TAMPA</v>
          </cell>
          <cell r="D16" t="str">
            <v>SBC</v>
          </cell>
          <cell r="E16" t="str">
            <v>UN</v>
          </cell>
          <cell r="F16">
            <v>1</v>
          </cell>
          <cell r="G16">
            <v>1308.7</v>
          </cell>
          <cell r="H16">
            <v>1308.7</v>
          </cell>
        </row>
        <row r="17">
          <cell r="B17" t="str">
            <v>GPS-012197</v>
          </cell>
          <cell r="C17" t="str">
            <v xml:space="preserve">ENTRADA AGUA EM OBRAS COM CAIXA PIEZOMETRICA</v>
          </cell>
          <cell r="D17" t="str">
            <v>SBC</v>
          </cell>
          <cell r="E17" t="str">
            <v>UN</v>
          </cell>
          <cell r="F17">
            <v>1</v>
          </cell>
          <cell r="G17">
            <v>1493.55</v>
          </cell>
          <cell r="H17">
            <v>1493.55</v>
          </cell>
        </row>
        <row r="18">
          <cell r="B18" t="str">
            <v xml:space="preserve">LOCAÇÃO DA OBRA</v>
          </cell>
          <cell r="H18">
            <v>3401.22</v>
          </cell>
        </row>
        <row r="19">
          <cell r="B19" t="str">
            <v>GPS-S739921S</v>
          </cell>
          <cell r="C19" t="str">
            <v xml:space="preserve">Locacao convencional de obra, através de gabarito de tabuas corridas pontaletadas a cada 1,50m, sem reaproveitamento</v>
          </cell>
          <cell r="D19" t="str">
            <v>ORSE</v>
          </cell>
          <cell r="E19" t="str">
            <v>m2</v>
          </cell>
          <cell r="F19">
            <v>291.2</v>
          </cell>
          <cell r="G19">
            <v>11.68</v>
          </cell>
          <cell r="H19">
            <v>3401.22</v>
          </cell>
        </row>
        <row r="20">
          <cell r="B20" t="str">
            <v xml:space="preserve">LEGALIZAÇÃO DA OBRA</v>
          </cell>
          <cell r="H20">
            <v>226.5</v>
          </cell>
        </row>
        <row r="21">
          <cell r="B21" t="str">
            <v>GPS-603065_1</v>
          </cell>
          <cell r="C21" t="str">
            <v xml:space="preserve">ART DE EXECUÇÃO</v>
          </cell>
          <cell r="D21" t="str">
            <v>PRÓPRIA</v>
          </cell>
          <cell r="E21" t="str">
            <v>UN</v>
          </cell>
          <cell r="F21">
            <v>1</v>
          </cell>
          <cell r="G21">
            <v>226.5</v>
          </cell>
          <cell r="H21">
            <v>226.5</v>
          </cell>
        </row>
        <row r="22">
          <cell r="B22" t="str">
            <v xml:space="preserve">GERENCIAMENTO DE OBRAS / FISCALIZAÇÃO</v>
          </cell>
          <cell r="H22">
            <v>115950.22</v>
          </cell>
        </row>
        <row r="23">
          <cell r="B23" t="str">
            <v xml:space="preserve">ADMINISTRAÇÃO LOCAL</v>
          </cell>
          <cell r="H23">
            <v>115950.22</v>
          </cell>
        </row>
        <row r="24">
          <cell r="B24" t="str">
            <v>GPS-011737_2</v>
          </cell>
          <cell r="C24" t="str">
            <v xml:space="preserve">ADMINISTRACAO LOCAL DA OBRA R$300.001,00 ATE R$600.000,00</v>
          </cell>
          <cell r="D24" t="str">
            <v>SBC</v>
          </cell>
          <cell r="E24" t="str">
            <v>MES</v>
          </cell>
          <cell r="F24">
            <v>3</v>
          </cell>
          <cell r="G24">
            <v>37850.49</v>
          </cell>
          <cell r="H24">
            <v>113551.47</v>
          </cell>
        </row>
        <row r="25">
          <cell r="B25" t="str">
            <v>GPS-016690</v>
          </cell>
          <cell r="C25" t="str">
            <v xml:space="preserve">ATESTADO PCMAT (NR18) </v>
          </cell>
          <cell r="D25" t="str">
            <v>SBC</v>
          </cell>
          <cell r="E25" t="str">
            <v>UN</v>
          </cell>
          <cell r="F25">
            <v>1</v>
          </cell>
          <cell r="G25">
            <v>680</v>
          </cell>
          <cell r="H25">
            <v>680</v>
          </cell>
        </row>
        <row r="26">
          <cell r="B26" t="str">
            <v>GPS-016691</v>
          </cell>
          <cell r="C26" t="str">
            <v xml:space="preserve">ATESTADO PCMSO (NR7)- ANUAL </v>
          </cell>
          <cell r="D26" t="str">
            <v>SBC</v>
          </cell>
          <cell r="E26" t="str">
            <v>UN</v>
          </cell>
          <cell r="F26">
            <v>1</v>
          </cell>
          <cell r="G26">
            <v>477.65</v>
          </cell>
          <cell r="H26">
            <v>477.65</v>
          </cell>
        </row>
        <row r="27">
          <cell r="B27" t="str">
            <v>GPS-000089</v>
          </cell>
          <cell r="C27" t="str">
            <v xml:space="preserve">PROJETO "AS BUILT"</v>
          </cell>
          <cell r="D27" t="str">
            <v>PRÓPRIA</v>
          </cell>
          <cell r="E27" t="str">
            <v>M2</v>
          </cell>
          <cell r="F27">
            <v>137.9</v>
          </cell>
          <cell r="G27">
            <v>9</v>
          </cell>
          <cell r="H27">
            <v>1241.0999999999999</v>
          </cell>
        </row>
        <row r="28">
          <cell r="B28" t="str">
            <v xml:space="preserve">INFRA-ESTRUTURA / FUNDAÇÕES SIMPLES</v>
          </cell>
          <cell r="H28">
            <v>21829.200000000001</v>
          </cell>
        </row>
        <row r="29">
          <cell r="B29" t="str">
            <v>ESCAVAÇÃO</v>
          </cell>
          <cell r="H29">
            <v>11350.39</v>
          </cell>
        </row>
        <row r="30">
          <cell r="B30" t="str">
            <v>93358</v>
          </cell>
          <cell r="C30" t="str">
            <v xml:space="preserve">ESCAVAÇÃO MANUAL DE VALA COM PROFUNDIDADE MENOR OU IGUAL A 1,30 M. AF_03/2016</v>
          </cell>
          <cell r="D30" t="str">
            <v>SINAPI</v>
          </cell>
          <cell r="E30" t="str">
            <v>M3</v>
          </cell>
          <cell r="F30">
            <v>30.42</v>
          </cell>
          <cell r="G30">
            <v>57.79</v>
          </cell>
          <cell r="H30">
            <v>1757.97</v>
          </cell>
        </row>
        <row r="31">
          <cell r="B31" t="str">
            <v>96527</v>
          </cell>
          <cell r="C31" t="str">
            <v xml:space="preserve">ESCAVAÇÃO MANUAL DE VALA PARA VIGA BALDRAME, COM PREVISÃO DE FÔRMA. AF_06/2017</v>
          </cell>
          <cell r="D31" t="str">
            <v>SINAPI</v>
          </cell>
          <cell r="E31" t="str">
            <v>M3</v>
          </cell>
          <cell r="F31">
            <v>35</v>
          </cell>
          <cell r="G31">
            <v>90.87</v>
          </cell>
          <cell r="H31">
            <v>3180.45</v>
          </cell>
        </row>
        <row r="32">
          <cell r="B32" t="str">
            <v>93382</v>
          </cell>
          <cell r="C32" t="str">
            <v xml:space="preserve">REATERRO MANUAL DE VALAS COM COMPACTAÇÃO MECANIZADA. AF_04/2016</v>
          </cell>
          <cell r="D32" t="str">
            <v>SINAPI</v>
          </cell>
          <cell r="E32" t="str">
            <v>M3</v>
          </cell>
          <cell r="F32">
            <v>60.74</v>
          </cell>
          <cell r="G32">
            <v>25.36</v>
          </cell>
          <cell r="H32">
            <v>1540.37</v>
          </cell>
        </row>
        <row r="33">
          <cell r="B33" t="str">
            <v>GPS-C0095</v>
          </cell>
          <cell r="C33" t="str">
            <v xml:space="preserve">APILOAMENTO DE PISO OU FUNDO DE VALAS C/MAÇO DE 30 A 60 KG</v>
          </cell>
          <cell r="D33" t="str">
            <v>SEINFRA</v>
          </cell>
          <cell r="E33" t="str">
            <v>M2</v>
          </cell>
          <cell r="F33">
            <v>13.02</v>
          </cell>
          <cell r="G33">
            <v>24.84</v>
          </cell>
          <cell r="H33">
            <v>323.42</v>
          </cell>
        </row>
        <row r="34">
          <cell r="B34" t="str">
            <v>GPS-S10027</v>
          </cell>
          <cell r="C34" t="str">
            <v xml:space="preserve">Impermeabilização com asfalto elastomérico c/armação de véu de poliéster, inclusive primer (p/fundação)</v>
          </cell>
          <cell r="D34" t="str">
            <v>ORSE</v>
          </cell>
          <cell r="E34" t="str">
            <v>m2</v>
          </cell>
          <cell r="F34">
            <v>56.76</v>
          </cell>
          <cell r="G34">
            <v>80.13</v>
          </cell>
          <cell r="H34">
            <v>4548.18</v>
          </cell>
        </row>
        <row r="35">
          <cell r="B35" t="str">
            <v>FORMAS</v>
          </cell>
          <cell r="H35">
            <v>5423.2</v>
          </cell>
        </row>
        <row r="36">
          <cell r="B36" t="str">
            <v>SAPATAS</v>
          </cell>
          <cell r="H36">
            <v>4269.1099999999997</v>
          </cell>
        </row>
        <row r="37">
          <cell r="B37" t="str">
            <v>GPS-030300</v>
          </cell>
          <cell r="C37" t="str">
            <v xml:space="preserve">FORMA DE MADEIRA PARA VIGAS BALDRAME- INCLUSIVE DESMOLDAGEM</v>
          </cell>
          <cell r="D37" t="str">
            <v>PRÓPRIA</v>
          </cell>
          <cell r="E37" t="str">
            <v>M2</v>
          </cell>
          <cell r="F37">
            <v>37.840000000000003</v>
          </cell>
          <cell r="G37">
            <v>112.82</v>
          </cell>
          <cell r="H37">
            <v>4269.1099999999997</v>
          </cell>
        </row>
        <row r="38">
          <cell r="B38" t="str">
            <v>BALDRAMES</v>
          </cell>
          <cell r="H38">
            <v>1154.0899999999999</v>
          </cell>
        </row>
        <row r="39">
          <cell r="B39" t="str">
            <v>GPS-030067</v>
          </cell>
          <cell r="C39" t="str">
            <v xml:space="preserve">FORMA DE MADEIRA PARA SAPATAS</v>
          </cell>
          <cell r="D39" t="str">
            <v>SBC</v>
          </cell>
          <cell r="E39" t="str">
            <v>M2</v>
          </cell>
          <cell r="F39">
            <v>12.96</v>
          </cell>
          <cell r="G39">
            <v>89.05</v>
          </cell>
          <cell r="H39">
            <v>1154.0899999999999</v>
          </cell>
        </row>
        <row r="40">
          <cell r="B40" t="str">
            <v>ARMADURAS</v>
          </cell>
          <cell r="H40">
            <v>2532.6200000000003</v>
          </cell>
        </row>
        <row r="41">
          <cell r="B41" t="str">
            <v>BALDRAMES</v>
          </cell>
          <cell r="H41">
            <v>1910.2200000000003</v>
          </cell>
        </row>
        <row r="42">
          <cell r="B42" t="str">
            <v>92783</v>
          </cell>
          <cell r="C42" t="str">
            <v xml:space="preserve">ARMAÇÃO DE LAJE DE UMA ESTRUTURA CONVENCIONAL DE CONCRETO ARMADO EM UMA EDIFICAÇÃO TÉRREA OU SOBRADO UTILIZANDO AÇO CA-60 DE 4,2 MM - MONTAGEM. AF_12/2015</v>
          </cell>
          <cell r="D42" t="str">
            <v>SINAPI</v>
          </cell>
          <cell r="E42" t="str">
            <v>KG</v>
          </cell>
          <cell r="F42">
            <v>31</v>
          </cell>
          <cell r="G42">
            <v>11.83</v>
          </cell>
          <cell r="H42">
            <v>366.73</v>
          </cell>
        </row>
        <row r="43">
          <cell r="B43" t="str">
            <v>96543</v>
          </cell>
          <cell r="C43" t="str">
            <v xml:space="preserve">ARMAÇÃO DE BLOCO, VIGA BALDRAME E SAPATA UTILIZANDO AÇO CA-60 DE 5 MM - MONTAGEM. AF_06/2017</v>
          </cell>
          <cell r="D43" t="str">
            <v>SINAPI</v>
          </cell>
          <cell r="E43" t="str">
            <v>KG</v>
          </cell>
          <cell r="F43">
            <v>5</v>
          </cell>
          <cell r="G43">
            <v>11.97</v>
          </cell>
          <cell r="H43">
            <v>59.85</v>
          </cell>
        </row>
        <row r="44">
          <cell r="B44" t="str">
            <v>96544</v>
          </cell>
          <cell r="C44" t="str">
            <v xml:space="preserve">ARMAÇÃO DE BLOCO, VIGA BALDRAME OU SAPATA UTILIZANDO AÇO CA-50 DE 6,3 MM - MONTAGEM. AF_06/2017</v>
          </cell>
          <cell r="D44" t="str">
            <v>SINAPI</v>
          </cell>
          <cell r="E44" t="str">
            <v>KG</v>
          </cell>
          <cell r="F44">
            <v>1</v>
          </cell>
          <cell r="G44">
            <v>10.220000000000001</v>
          </cell>
          <cell r="H44">
            <v>10.220000000000001</v>
          </cell>
        </row>
        <row r="45">
          <cell r="B45" t="str">
            <v>96545</v>
          </cell>
          <cell r="C45" t="str">
            <v xml:space="preserve">ARMAÇÃO DE BLOCO, VIGA BALDRAME OU SAPATA UTILIZANDO AÇO CA-50 DE 8 MM - MONTAGEM. AF_06/2017</v>
          </cell>
          <cell r="D45" t="str">
            <v>SINAPI</v>
          </cell>
          <cell r="E45" t="str">
            <v>KG</v>
          </cell>
          <cell r="F45">
            <v>56</v>
          </cell>
          <cell r="G45">
            <v>9.58</v>
          </cell>
          <cell r="H45">
            <v>536.48</v>
          </cell>
        </row>
        <row r="46">
          <cell r="B46" t="str">
            <v>96546</v>
          </cell>
          <cell r="C46" t="str">
            <v xml:space="preserve">ARMAÇÃO DE BLOCO, VIGA BALDRAME OU SAPATA UTILIZANDO AÇO CA-50 DE 10 MM - MONTAGEM. AF_06/2017</v>
          </cell>
          <cell r="D46" t="str">
            <v>SINAPI</v>
          </cell>
          <cell r="E46" t="str">
            <v>KG</v>
          </cell>
          <cell r="F46">
            <v>109</v>
          </cell>
          <cell r="G46">
            <v>7.78</v>
          </cell>
          <cell r="H46">
            <v>848.02</v>
          </cell>
        </row>
        <row r="47">
          <cell r="B47" t="str">
            <v>96547</v>
          </cell>
          <cell r="C47" t="str">
            <v xml:space="preserve">ARMAÇÃO DE BLOCO, VIGA BALDRAME OU SAPATA UTILIZANDO AÇO CA-50 DE 12,5 MM - MONTAGEM. AF_06/2017</v>
          </cell>
          <cell r="D47" t="str">
            <v>SINAPI</v>
          </cell>
          <cell r="E47" t="str">
            <v>KG</v>
          </cell>
          <cell r="F47">
            <v>13</v>
          </cell>
          <cell r="G47">
            <v>6.84</v>
          </cell>
          <cell r="H47">
            <v>88.92</v>
          </cell>
        </row>
        <row r="48">
          <cell r="B48" t="str">
            <v>SAPATAS</v>
          </cell>
          <cell r="H48">
            <v>622.4</v>
          </cell>
        </row>
        <row r="49">
          <cell r="B49" t="str">
            <v>96546</v>
          </cell>
          <cell r="C49" t="str">
            <v xml:space="preserve">ARMAÇÃO DE BLOCO, VIGA BALDRAME OU SAPATA UTILIZANDO AÇO CA-50 DE 10 MM - MONTAGEM. AF_06/2017</v>
          </cell>
          <cell r="D49" t="str">
            <v>SINAPI</v>
          </cell>
          <cell r="E49" t="str">
            <v>KG</v>
          </cell>
          <cell r="F49">
            <v>80</v>
          </cell>
          <cell r="G49">
            <v>7.78</v>
          </cell>
          <cell r="H49">
            <v>622.4</v>
          </cell>
        </row>
        <row r="50">
          <cell r="B50" t="str">
            <v>CONCRETOS</v>
          </cell>
          <cell r="H50">
            <v>2522.9899999999998</v>
          </cell>
        </row>
        <row r="51">
          <cell r="B51" t="str">
            <v>BALDRAMES</v>
          </cell>
          <cell r="H51">
            <v>1388.0600000000002</v>
          </cell>
        </row>
        <row r="52">
          <cell r="B52" t="str">
            <v>94968</v>
          </cell>
          <cell r="C52" t="str">
            <v xml:space="preserve">CONCRETO MAGRO PARA LASTRO, TRAÇO 1:4,5:4,5 (CIMENTO/ AREIA MÉDIA/ BRITA 1) - PREPARO MECÂNICO COM BETONEIRA 600 L. AF_07/2016</v>
          </cell>
          <cell r="D52" t="str">
            <v>SINAPI</v>
          </cell>
          <cell r="E52" t="str">
            <v>M3</v>
          </cell>
          <cell r="F52">
            <v>0.33</v>
          </cell>
          <cell r="G52">
            <v>269.39999999999998</v>
          </cell>
          <cell r="H52">
            <v>88.9</v>
          </cell>
        </row>
        <row r="53">
          <cell r="B53" t="str">
            <v>96555</v>
          </cell>
          <cell r="C53" t="str">
            <v xml:space="preserve">CONCRETAGEM DE BLOCOS DE COROAMENTO E VIGAS BALDRAME, FCK 30 MPA, COM USO DE JERICA ? LANÇAMENTO, ADENSAMENTO E ACABAMENTO. AF_06/2017</v>
          </cell>
          <cell r="D53" t="str">
            <v>SINAPI</v>
          </cell>
          <cell r="E53" t="str">
            <v>M3</v>
          </cell>
          <cell r="F53">
            <v>2.65</v>
          </cell>
          <cell r="G53">
            <v>490.25</v>
          </cell>
          <cell r="H53">
            <v>1299.1600000000001</v>
          </cell>
        </row>
        <row r="54">
          <cell r="B54" t="str">
            <v>SAPATAS</v>
          </cell>
          <cell r="H54">
            <v>1134.9299999999998</v>
          </cell>
        </row>
        <row r="55">
          <cell r="B55" t="str">
            <v>96619</v>
          </cell>
          <cell r="C55" t="str">
            <v xml:space="preserve">LASTRO DE CONCRETO MAGRO, APLICADO EM BLOCOS DE COROAMENTO OU SAPATAS, ESPESSURA DE 5 CM. AF_08/2017</v>
          </cell>
          <cell r="D55" t="str">
            <v>SINAPI</v>
          </cell>
          <cell r="E55" t="str">
            <v>M2</v>
          </cell>
          <cell r="F55">
            <v>0.32</v>
          </cell>
          <cell r="G55">
            <v>22.92</v>
          </cell>
          <cell r="H55">
            <v>7.33</v>
          </cell>
        </row>
        <row r="56">
          <cell r="B56" t="str">
            <v>96556</v>
          </cell>
          <cell r="C56" t="str">
            <v xml:space="preserve">CONCRETAGEM DE SAPATAS, FCK 30 MPA, COM USO DE JERICA ? LANÇAMENTO, ADENSAMENTO E ACABAMENTO. AF_06/2017</v>
          </cell>
          <cell r="D56" t="str">
            <v>SINAPI</v>
          </cell>
          <cell r="E56" t="str">
            <v>M3</v>
          </cell>
          <cell r="F56">
            <v>2.0299999999999998</v>
          </cell>
          <cell r="G56">
            <v>555.47</v>
          </cell>
          <cell r="H56">
            <v>1127.5999999999999</v>
          </cell>
        </row>
        <row r="57">
          <cell r="B57" t="str">
            <v>SUPERESTRUTURA</v>
          </cell>
          <cell r="H57">
            <v>37059.090000000004</v>
          </cell>
        </row>
        <row r="58">
          <cell r="B58" t="str">
            <v>FORMAS</v>
          </cell>
          <cell r="H58">
            <v>19751.29</v>
          </cell>
        </row>
        <row r="59">
          <cell r="B59" t="str">
            <v>PILARES</v>
          </cell>
          <cell r="H59">
            <v>6574.24</v>
          </cell>
        </row>
        <row r="60">
          <cell r="B60" t="str">
            <v>92409</v>
          </cell>
          <cell r="C60" t="str">
            <v xml:space="preserve">MONTAGEM E DESMONTAGEM DE FÔRMA DE PILARES RETANGULARES E ESTRUTURAS SIMILARES COM ÁREA MÉDIA DAS SEÇÕES MAIOR QUE 0,25 M², PÉ-DIREITO SIMPLES, EM MADEIRA SERRADA, 1 UTILIZAÇÃO. AF_12/2015</v>
          </cell>
          <cell r="D60" t="str">
            <v>SINAPI</v>
          </cell>
          <cell r="E60" t="str">
            <v>M2</v>
          </cell>
          <cell r="F60">
            <v>41.72</v>
          </cell>
          <cell r="G60">
            <v>157.58000000000001</v>
          </cell>
          <cell r="H60">
            <v>6574.24</v>
          </cell>
        </row>
        <row r="61">
          <cell r="B61" t="str">
            <v>VIGAS</v>
          </cell>
          <cell r="H61">
            <v>6337.76</v>
          </cell>
        </row>
        <row r="62">
          <cell r="B62" t="str">
            <v>92451</v>
          </cell>
          <cell r="C62" t="str">
            <v xml:space="preserve">MONTAGEM E DESMONTAGEM DE FÔRMA DE VIGA, ESCORAMENTO COM GARFO DE MADEIRA, PÉ-DIREITO SIMPLES, EM CHAPA DE MADEIRA RESINADA, 2 UTILIZAÇÕES. AF_12/2015</v>
          </cell>
          <cell r="D62" t="str">
            <v>SINAPI</v>
          </cell>
          <cell r="E62" t="str">
            <v>M2</v>
          </cell>
          <cell r="F62">
            <v>53.92</v>
          </cell>
          <cell r="G62">
            <v>117.54</v>
          </cell>
          <cell r="H62">
            <v>6337.76</v>
          </cell>
        </row>
        <row r="63">
          <cell r="B63" t="str">
            <v>LAJES</v>
          </cell>
          <cell r="H63">
            <v>6839.29</v>
          </cell>
        </row>
        <row r="64">
          <cell r="B64" t="str">
            <v>GPS-C4458</v>
          </cell>
          <cell r="C64" t="str">
            <v xml:space="preserve">LAJE PRÉ-FABRICADA TRELIÇADA P/ FÔRRO COMPLETA</v>
          </cell>
          <cell r="D64" t="str">
            <v>SINAPI</v>
          </cell>
          <cell r="E64" t="str">
            <v>M2</v>
          </cell>
          <cell r="F64">
            <v>55.12</v>
          </cell>
          <cell r="G64">
            <v>124.08</v>
          </cell>
          <cell r="H64">
            <v>6839.29</v>
          </cell>
        </row>
        <row r="65">
          <cell r="B65" t="str">
            <v>ARMADURAS</v>
          </cell>
          <cell r="H65">
            <v>14539.869999999999</v>
          </cell>
        </row>
        <row r="66">
          <cell r="B66" t="str">
            <v>PILARES</v>
          </cell>
          <cell r="H66">
            <v>1879.32</v>
          </cell>
        </row>
        <row r="67">
          <cell r="B67" t="str">
            <v>92775</v>
          </cell>
          <cell r="C67" t="str">
            <v xml:space="preserve">ARMAÇÃO DE PILAR OU VIGA DE UMA ESTRUTURA CONVENCIONAL DE CONCRETO ARMADO EM UMA EDIFICAÇÃO TÉRREA OU SOBRADO UTILIZANDO AÇO CA-60 DE 5,0 MM - MONTAGEM. AF_12/2015</v>
          </cell>
          <cell r="D67" t="str">
            <v>SINAPI</v>
          </cell>
          <cell r="E67" t="str">
            <v>KG</v>
          </cell>
          <cell r="F67">
            <v>36</v>
          </cell>
          <cell r="G67">
            <v>12.07</v>
          </cell>
          <cell r="H67">
            <v>434.52</v>
          </cell>
        </row>
        <row r="68">
          <cell r="B68" t="str">
            <v>92779</v>
          </cell>
          <cell r="C68" t="str">
            <v xml:space="preserve">ARMAÇÃO DE PILAR OU VIGA DE UMA ESTRUTURA CONVENCIONAL DE CONCRETO ARMADO EM UMA EDIFICAÇÃO TÉRREA OU SOBRADO UTILIZANDO AÇO CA-50 DE 12,5 MM - MONTAGEM. AF_12/2015</v>
          </cell>
          <cell r="D68" t="str">
            <v>SINAPI</v>
          </cell>
          <cell r="E68" t="str">
            <v>KG</v>
          </cell>
          <cell r="F68">
            <v>215</v>
          </cell>
          <cell r="G68">
            <v>6.72</v>
          </cell>
          <cell r="H68">
            <v>1444.8</v>
          </cell>
        </row>
        <row r="69">
          <cell r="B69" t="str">
            <v>VIGAS</v>
          </cell>
          <cell r="H69">
            <v>869.76</v>
          </cell>
        </row>
        <row r="70">
          <cell r="B70" t="str">
            <v>92759</v>
          </cell>
          <cell r="C70" t="str">
            <v xml:space="preserve">ARMAÇÃO DE PILAR OU VIGA DE UMA ESTRUTURA CONVENCIONAL DE CONCRETO ARMADO EM UM EDIFÍCIO DE MÚLTIPLOS PAVIMENTOS UTILIZANDO AÇO CA-60 DE 5,0 MM - MONTAGEM. AF_12/2015</v>
          </cell>
          <cell r="D70" t="str">
            <v>SINAPI</v>
          </cell>
          <cell r="E70" t="str">
            <v>KG</v>
          </cell>
          <cell r="F70">
            <v>5</v>
          </cell>
          <cell r="G70">
            <v>9.7200000000000006</v>
          </cell>
          <cell r="H70">
            <v>48.6</v>
          </cell>
        </row>
        <row r="71">
          <cell r="B71" t="str">
            <v>92760</v>
          </cell>
          <cell r="C71" t="str">
            <v xml:space="preserve">ARMAÇÃO DE PILAR OU VIGA DE UMA ESTRUTURA CONVENCIONAL DE CONCRETO ARMADO EM UM EDIFÍCIO DE MÚLTIPLOS PAVIMENTOS UTILIZANDO AÇO CA-50 DE 6,3 MM - MONTAGEM. AF_12/2015</v>
          </cell>
          <cell r="D71" t="str">
            <v>SINAPI</v>
          </cell>
          <cell r="E71" t="str">
            <v>KG</v>
          </cell>
          <cell r="F71">
            <v>1</v>
          </cell>
          <cell r="G71">
            <v>8.48</v>
          </cell>
          <cell r="H71">
            <v>8.48</v>
          </cell>
        </row>
        <row r="72">
          <cell r="B72" t="str">
            <v>92761</v>
          </cell>
          <cell r="C72" t="str">
            <v xml:space="preserve">ARMAÇÃO DE PILAR OU VIGA DE UMA ESTRUTURA CONVENCIONAL DE CONCRETO ARMADO EM UM EDIFÍCIO DE MÚLTIPLOS PAVIMENTOS UTILIZANDO AÇO CA-50 DE 8,0 MM - MONTAGEM. AF_12/2015</v>
          </cell>
          <cell r="D72" t="str">
            <v>SINAPI</v>
          </cell>
          <cell r="E72" t="str">
            <v>KG</v>
          </cell>
          <cell r="F72">
            <v>16</v>
          </cell>
          <cell r="G72">
            <v>8.23</v>
          </cell>
          <cell r="H72">
            <v>131.68</v>
          </cell>
        </row>
        <row r="73">
          <cell r="B73" t="str">
            <v>92762</v>
          </cell>
          <cell r="C73" t="str">
            <v xml:space="preserve">ARMAÇÃO DE PILAR OU VIGA DE UMA ESTRUTURA CONVENCIONAL DE CONCRETO ARMADO EM UM EDIFÍCIO DE MÚLTIPLOS PAVIMENTOS UTILIZANDO AÇO CA-50 DE 10,0 MM - MONTAGEM. AF_12/2015</v>
          </cell>
          <cell r="D73" t="str">
            <v>SINAPI</v>
          </cell>
          <cell r="E73" t="str">
            <v>KG</v>
          </cell>
          <cell r="F73">
            <v>90</v>
          </cell>
          <cell r="G73">
            <v>6.7</v>
          </cell>
          <cell r="H73">
            <v>603</v>
          </cell>
        </row>
        <row r="74">
          <cell r="B74" t="str">
            <v>92763</v>
          </cell>
          <cell r="C74" t="str">
            <v xml:space="preserve">ARMAÇÃO DE PILAR OU VIGA DE UMA ESTRUTURA CONVENCIONAL DE CONCRETO ARMADO EM UM EDIFÍCIO DE MÚLTIPLOS PAVIMENTOS UTILIZANDO AÇO CA-50 DE 12,5 MM - MONTAGEM. AF_12/2015</v>
          </cell>
          <cell r="D74" t="str">
            <v>SINAPI</v>
          </cell>
          <cell r="E74" t="str">
            <v>KG</v>
          </cell>
          <cell r="F74">
            <v>13</v>
          </cell>
          <cell r="G74">
            <v>6</v>
          </cell>
          <cell r="H74">
            <v>78</v>
          </cell>
        </row>
        <row r="75">
          <cell r="B75" t="str">
            <v>LAJES</v>
          </cell>
          <cell r="H75">
            <v>11790.789999999999</v>
          </cell>
        </row>
        <row r="76">
          <cell r="B76" t="str">
            <v>85662</v>
          </cell>
          <cell r="C76" t="str">
            <v xml:space="preserve">ARMACAO EM TELA DE ACO SOLDADA NERVURADA Q-92, ACO CA-60, 4,2MM, MALHA 15X15CM</v>
          </cell>
          <cell r="D76" t="str">
            <v>SINAPI</v>
          </cell>
          <cell r="E76" t="str">
            <v>M2</v>
          </cell>
          <cell r="F76">
            <v>55.12</v>
          </cell>
          <cell r="G76">
            <v>11.02</v>
          </cell>
          <cell r="H76">
            <v>607.41999999999996</v>
          </cell>
        </row>
        <row r="77">
          <cell r="B77" t="str">
            <v>92481</v>
          </cell>
          <cell r="C77" t="str">
            <v xml:space="preserve">MONTAGEM E DESMONTAGEM DE FÔRMA DE LAJE MACIÇA COM ÁREA MÉDIA MENOR OU IGUAL A 20 M², PÉ-DIREITO SIMPLES, EM MADEIRA SERRADA, 1 UTILIZAÇÃO. AF_12/2015</v>
          </cell>
          <cell r="D77" t="str">
            <v>SINAPI</v>
          </cell>
          <cell r="E77" t="str">
            <v>M2</v>
          </cell>
          <cell r="F77">
            <v>55.12</v>
          </cell>
          <cell r="G77">
            <v>194.67</v>
          </cell>
          <cell r="H77">
            <v>10730.21</v>
          </cell>
        </row>
        <row r="78">
          <cell r="B78" t="str">
            <v>92785</v>
          </cell>
          <cell r="C78" t="str">
            <v xml:space="preserve">ARMAÇÃO DE LAJE DE UMA ESTRUTURA CONVENCIONAL DE CONCRETO ARMADO EM UMA EDIFICAÇÃO TÉRREA OU SOBRADO UTILIZANDO AÇO CA-50 DE 6,3 MM - MONTAGEM. AF_12/2015</v>
          </cell>
          <cell r="D78" t="str">
            <v>SINAPI</v>
          </cell>
          <cell r="E78" t="str">
            <v>KG</v>
          </cell>
          <cell r="F78">
            <v>42</v>
          </cell>
          <cell r="G78">
            <v>8.7799999999999994</v>
          </cell>
          <cell r="H78">
            <v>368.76</v>
          </cell>
        </row>
        <row r="79">
          <cell r="B79" t="str">
            <v>92786</v>
          </cell>
          <cell r="C79" t="str">
            <v xml:space="preserve">ARMAÇÃO DE LAJE DE UMA ESTRUTURA CONVENCIONAL DE CONCRETO ARMADO EM UMA EDIFICAÇÃO TÉRREA OU SOBRADO UTILIZANDO AÇO CA-50 DE 8,0 MM - MONTAGEM. AF_12/2015</v>
          </cell>
          <cell r="D79" t="str">
            <v>SINAPI</v>
          </cell>
          <cell r="E79" t="str">
            <v>KG</v>
          </cell>
          <cell r="F79">
            <v>10</v>
          </cell>
          <cell r="G79">
            <v>8.44</v>
          </cell>
          <cell r="H79">
            <v>84.4</v>
          </cell>
        </row>
        <row r="80">
          <cell r="B80" t="str">
            <v>CONCRETOS</v>
          </cell>
          <cell r="H80">
            <v>2767.9300000000003</v>
          </cell>
        </row>
        <row r="81">
          <cell r="B81" t="str">
            <v>PILARES</v>
          </cell>
          <cell r="H81">
            <v>928.97</v>
          </cell>
        </row>
        <row r="82">
          <cell r="B82" t="str">
            <v>GPS-92720</v>
          </cell>
          <cell r="C82" t="str">
            <v xml:space="preserve">CONCRETAGEM DE PILARES, FCK = 30 MPA, COM USO DE BOMBA EM EDIFICAÇÃO COM SEÇÃO MÉDIA DE PILARES MENOR OU IGUAL A 0,25 M² - LANÇAMENTO, ADENSAMENTO E ACABAMENTO. AF_12/2015</v>
          </cell>
          <cell r="D82" t="str">
            <v>SINAPI</v>
          </cell>
          <cell r="E82" t="str">
            <v>M3</v>
          </cell>
          <cell r="F82">
            <v>2.27</v>
          </cell>
          <cell r="G82">
            <v>409.24</v>
          </cell>
          <cell r="H82">
            <v>928.97</v>
          </cell>
        </row>
        <row r="83">
          <cell r="B83" t="str">
            <v>VIGAS</v>
          </cell>
          <cell r="H83">
            <v>1547.5</v>
          </cell>
        </row>
        <row r="84">
          <cell r="B84" t="str">
            <v>GPS-92725</v>
          </cell>
          <cell r="C84" t="str">
            <v xml:space="preserve">CONCRETAGEM DE VIGAS E LAJES, FCK=30 MPA, PARA LAJES MACIÇAS OU NERVURADAS COM USO DE BOMBA EM EDIFICAÇÃO COM ÁREA MÉDIA DE LAJES MENOR OU IGUAL A 20 M² - LANÇAMENTO, ADENSAMENTO E ACABAMENTO. AF_12/2015</v>
          </cell>
          <cell r="D84" t="str">
            <v>SINAPI</v>
          </cell>
          <cell r="E84" t="str">
            <v>M3</v>
          </cell>
          <cell r="F84">
            <v>4.1100000000000003</v>
          </cell>
          <cell r="G84">
            <v>376.52</v>
          </cell>
          <cell r="H84">
            <v>1547.5</v>
          </cell>
        </row>
        <row r="85">
          <cell r="B85" t="str">
            <v>LAJES</v>
          </cell>
          <cell r="H85">
            <v>291.45999999999998</v>
          </cell>
        </row>
        <row r="86">
          <cell r="B86" t="str">
            <v>GPS-92741</v>
          </cell>
          <cell r="C86" t="str">
            <v xml:space="preserve">CONCRETAGEM DE VIGAS E LAJES, FCK=30 MPA, PARA QUALQUER TIPO DE LAJE COM BALDES EM EDIFICAÇÃO TÉRREA, COM ÁREA MÉDIA DE LAJES MENOR OU IGUAL A 20 M² - LANÇAMENTO, ADENSAMENTO E ACABAMENTO.</v>
          </cell>
          <cell r="D86" t="str">
            <v>SINAPI</v>
          </cell>
          <cell r="E86" t="str">
            <v>M3</v>
          </cell>
          <cell r="F86">
            <v>3.02</v>
          </cell>
          <cell r="G86">
            <v>96.51</v>
          </cell>
          <cell r="H86">
            <v>291.45999999999998</v>
          </cell>
        </row>
        <row r="87">
          <cell r="B87" t="str">
            <v xml:space="preserve">ALVENARIA / VEDAÇÃO / DIVISÓRIA</v>
          </cell>
          <cell r="H87">
            <v>8080.8099999999995</v>
          </cell>
        </row>
        <row r="88">
          <cell r="B88" t="str">
            <v xml:space="preserve">ALVENARIA DE ELEVAÇÃO / VEDAÇÃO</v>
          </cell>
          <cell r="H88">
            <v>4492.8999999999996</v>
          </cell>
        </row>
        <row r="89">
          <cell r="B89" t="str">
            <v>87471</v>
          </cell>
          <cell r="C89" t="str">
            <v xml:space="preserve">ALVENARIA DE VEDAÇÃO DE BLOCOS CERÂMICOS FURADOS NA VERTICAL DE 9X19X39CM (ESPESSURA 9CM) DE PAREDES COM ÁREA LÍQUIDA MENOR QUE 6M² SEM VÃOS E ARGAMASSA DE ASSENTAMENTO COM PREPARO EM BETONEIRA. AF_06/2014</v>
          </cell>
          <cell r="D89" t="str">
            <v>SINAPI</v>
          </cell>
          <cell r="E89" t="str">
            <v>M2</v>
          </cell>
          <cell r="F89">
            <v>27.41</v>
          </cell>
          <cell r="G89">
            <v>37.83</v>
          </cell>
          <cell r="H89">
            <v>1036.92</v>
          </cell>
        </row>
        <row r="90">
          <cell r="B90" t="str">
            <v>87477</v>
          </cell>
          <cell r="C90" t="str">
            <v xml:space="preserve">ALVENARIA DE VEDAÇÃO DE BLOCOS CERÂMICOS FURADOS NA VERTICAL DE 9X19X39CM (ESPESSURA 9CM) DE PAREDES COM ÁREA LÍQUIDA MAIOR OU IGUAL A 6M² SEM VÃOS E ARGAMASSA DE ASSENTAMENTO COM PREPARO EM BETONEIRA. AF_06/2014</v>
          </cell>
          <cell r="D90" t="str">
            <v>SINAPI</v>
          </cell>
          <cell r="E90" t="str">
            <v>M2</v>
          </cell>
          <cell r="F90">
            <v>9.4</v>
          </cell>
          <cell r="G90">
            <v>33.99</v>
          </cell>
          <cell r="H90">
            <v>319.51</v>
          </cell>
        </row>
        <row r="91">
          <cell r="B91" t="str">
            <v>87483</v>
          </cell>
          <cell r="C91" t="str">
            <v xml:space="preserve">ALVENARIA DE VEDAÇÃO DE BLOCOS CERÂMICOS FURADOS NA VERTICAL DE 9X19X39CM (ESPESSURA 9CM) DE PAREDES COM ÁREA LÍQUIDA MENOR QUE 6M² COM VÃOS E ARGAMASSA DE ASSENTAMENTO COM PREPARO EM BETONEIRA. AF_06/2014</v>
          </cell>
          <cell r="D91" t="str">
            <v>SINAPI</v>
          </cell>
          <cell r="E91" t="str">
            <v>M2</v>
          </cell>
          <cell r="F91">
            <v>14.62</v>
          </cell>
          <cell r="G91">
            <v>43.76</v>
          </cell>
          <cell r="H91">
            <v>639.77</v>
          </cell>
        </row>
        <row r="92">
          <cell r="B92" t="str">
            <v>87489</v>
          </cell>
          <cell r="C92" t="str">
            <v xml:space="preserve">ALVENARIA DE VEDAÇÃO DE BLOCOS CERÂMICOS FURADOS NA VERTICAL DE 9X19X39CM (ESPESSURA 9CM) DE PAREDES COM ÁREA LÍQUIDA MAIOR OU IGUAL A 6M² COM VÃOS E ARGAMASSA DE ASSENTAMENTO COM PREPARO EM BETONEIRA. AF_06/2014</v>
          </cell>
          <cell r="D92" t="str">
            <v>SINAPI</v>
          </cell>
          <cell r="E92" t="str">
            <v>M2</v>
          </cell>
          <cell r="F92">
            <v>46.11</v>
          </cell>
          <cell r="G92">
            <v>37.380000000000003</v>
          </cell>
          <cell r="H92">
            <v>1723.59</v>
          </cell>
        </row>
        <row r="93">
          <cell r="B93" t="str">
            <v>93202</v>
          </cell>
          <cell r="C93" t="str">
            <v xml:space="preserve">FIXAÇÃO (ENCUNHAMENTO) DE ALVENARIA DE VEDAÇÃO COM TIJOLO MACIÇO. AF_03/2016</v>
          </cell>
          <cell r="D93" t="str">
            <v>SINAPI</v>
          </cell>
          <cell r="E93" t="str">
            <v>M</v>
          </cell>
          <cell r="F93">
            <v>43.07</v>
          </cell>
          <cell r="G93">
            <v>17.95</v>
          </cell>
          <cell r="H93">
            <v>773.11</v>
          </cell>
        </row>
        <row r="94">
          <cell r="B94" t="str">
            <v xml:space="preserve">VERGAS E CHAPIM</v>
          </cell>
          <cell r="H94">
            <v>2630.06</v>
          </cell>
        </row>
        <row r="95">
          <cell r="B95" t="str">
            <v>93186</v>
          </cell>
          <cell r="C95" t="str">
            <v xml:space="preserve">VERGA MOLDADA IN LOCO EM CONCRETO PARA JANELAS COM ATÉ 1,5 M DE VÃO. AF_03/2016</v>
          </cell>
          <cell r="D95" t="str">
            <v>SINAPI</v>
          </cell>
          <cell r="E95" t="str">
            <v>M</v>
          </cell>
          <cell r="F95">
            <v>3.22</v>
          </cell>
          <cell r="G95">
            <v>45.08</v>
          </cell>
          <cell r="H95">
            <v>145.16</v>
          </cell>
        </row>
        <row r="96">
          <cell r="B96" t="str">
            <v>93187</v>
          </cell>
          <cell r="C96" t="str">
            <v xml:space="preserve">VERGA MOLDADA IN LOCO EM CONCRETO PARA JANELAS COM MAIS DE 1,5 M DE VÃO. AF_03/2016</v>
          </cell>
          <cell r="D96" t="str">
            <v>SINAPI</v>
          </cell>
          <cell r="E96" t="str">
            <v>M</v>
          </cell>
          <cell r="F96">
            <v>19.809999999999999</v>
          </cell>
          <cell r="G96">
            <v>51.4</v>
          </cell>
          <cell r="H96">
            <v>1018.23</v>
          </cell>
        </row>
        <row r="97">
          <cell r="B97" t="str">
            <v>93188</v>
          </cell>
          <cell r="C97" t="str">
            <v xml:space="preserve">VERGA MOLDADA IN LOCO EM CONCRETO PARA PORTAS COM ATÉ 1,5 M DE VÃO. AF_03/2016</v>
          </cell>
          <cell r="D97" t="str">
            <v>SINAPI</v>
          </cell>
          <cell r="E97" t="str">
            <v>M</v>
          </cell>
          <cell r="F97">
            <v>6.02</v>
          </cell>
          <cell r="G97">
            <v>42.85</v>
          </cell>
          <cell r="H97">
            <v>257.95999999999998</v>
          </cell>
        </row>
        <row r="98">
          <cell r="B98" t="str">
            <v>93189</v>
          </cell>
          <cell r="C98" t="str">
            <v xml:space="preserve">VERGA MOLDADA IN LOCO EM CONCRETO PARA PORTAS COM MAIS DE 1,5 M DE VÃO. AF_03/2016</v>
          </cell>
          <cell r="D98" t="str">
            <v>SINAPI</v>
          </cell>
          <cell r="E98" t="str">
            <v>M</v>
          </cell>
          <cell r="F98">
            <v>2.1</v>
          </cell>
          <cell r="G98">
            <v>51.8</v>
          </cell>
          <cell r="H98">
            <v>108.78</v>
          </cell>
        </row>
        <row r="99">
          <cell r="B99" t="str">
            <v>93196</v>
          </cell>
          <cell r="C99" t="str">
            <v xml:space="preserve">CONTRAVERGA MOLDADA IN LOCO EM CONCRETO PARA VÃOS DE ATÉ 1,5 M DE COMPRIMENTO. AF_03/2016</v>
          </cell>
          <cell r="D99" t="str">
            <v>SINAPI</v>
          </cell>
          <cell r="E99" t="str">
            <v>M</v>
          </cell>
          <cell r="F99">
            <v>3.22</v>
          </cell>
          <cell r="G99">
            <v>43.58</v>
          </cell>
          <cell r="H99">
            <v>140.33000000000001</v>
          </cell>
        </row>
        <row r="100">
          <cell r="B100" t="str">
            <v>93197</v>
          </cell>
          <cell r="C100" t="str">
            <v xml:space="preserve">CONTRAVERGA MOLDADA IN LOCO EM CONCRETO PARA VÃOS DE MAIS DE 1,5 M DE COMPRIMENTO. AF_03/2016</v>
          </cell>
          <cell r="D100" t="str">
            <v>SINAPI</v>
          </cell>
          <cell r="E100" t="str">
            <v>M</v>
          </cell>
          <cell r="F100">
            <v>19.809999999999999</v>
          </cell>
          <cell r="G100">
            <v>48.44</v>
          </cell>
          <cell r="H100">
            <v>959.6</v>
          </cell>
        </row>
        <row r="101">
          <cell r="B101" t="str">
            <v xml:space="preserve">SOLEIRAS E PEITORIS</v>
          </cell>
          <cell r="H101">
            <v>957.84999999999991</v>
          </cell>
        </row>
        <row r="102">
          <cell r="B102" t="str">
            <v>GPS-40676</v>
          </cell>
          <cell r="C102" t="str">
            <v xml:space="preserve">ASSENTAMENTO DE PEITORIL COM ARGAMASSA DE CIMENTO COLANTE L=15CM - COM FORNECIMENTO DE MATERIAL</v>
          </cell>
          <cell r="D102" t="str">
            <v>SINAPI</v>
          </cell>
          <cell r="E102" t="str">
            <v>M</v>
          </cell>
          <cell r="F102">
            <v>16.45</v>
          </cell>
          <cell r="G102">
            <v>39.950000000000003</v>
          </cell>
          <cell r="H102">
            <v>657.18</v>
          </cell>
        </row>
        <row r="103">
          <cell r="B103" t="str">
            <v>98689</v>
          </cell>
          <cell r="C103" t="str">
            <v xml:space="preserve">SOLEIRA EM GRANITO, LARGURA 15 CM, ESPESSURA 2,0 CM. AF_06/2018</v>
          </cell>
          <cell r="D103" t="str">
            <v>SINAPI</v>
          </cell>
          <cell r="E103" t="str">
            <v>M</v>
          </cell>
          <cell r="F103">
            <v>4.3600000000000003</v>
          </cell>
          <cell r="G103">
            <v>68.959999999999994</v>
          </cell>
          <cell r="H103">
            <v>300.67</v>
          </cell>
        </row>
        <row r="104">
          <cell r="B104" t="str">
            <v>IMPERMEABILIZAÇÃO</v>
          </cell>
          <cell r="H104">
            <v>1054.3500000000001</v>
          </cell>
        </row>
        <row r="105">
          <cell r="B105" t="str">
            <v>98546</v>
          </cell>
          <cell r="C105" t="str">
            <v xml:space="preserve">IMPERMEABILIZAÇÃO DE SUPERFÍCIE COM MANTA ASFÁLTICA, UMA CAMADA, INCLUSIVE APLICAÇÃO DE PRIMER ASFÁLTICO, E=3MM. AF_06/2018</v>
          </cell>
          <cell r="D105" t="str">
            <v>SINAPI</v>
          </cell>
          <cell r="E105" t="str">
            <v>M2</v>
          </cell>
          <cell r="F105">
            <v>11</v>
          </cell>
          <cell r="G105">
            <v>70.540000000000006</v>
          </cell>
          <cell r="H105">
            <v>775.94</v>
          </cell>
        </row>
        <row r="106">
          <cell r="B106" t="str">
            <v>98563</v>
          </cell>
          <cell r="C106" t="str">
            <v xml:space="preserve">PROTEÇÃO MECÂNICA DE SUPERFÍCIE HORIZONTAL COM ARGAMASSA DE CIMENTO E AREIA, TRAÇO 1:3, E=2CM. AF_06/2018</v>
          </cell>
          <cell r="D106" t="str">
            <v>SINAPI</v>
          </cell>
          <cell r="E106" t="str">
            <v>M2</v>
          </cell>
          <cell r="F106">
            <v>11</v>
          </cell>
          <cell r="G106">
            <v>25.31</v>
          </cell>
          <cell r="H106">
            <v>278.41000000000003</v>
          </cell>
        </row>
        <row r="107">
          <cell r="B107" t="str">
            <v>PISO</v>
          </cell>
          <cell r="H107">
            <v>12324.310000000003</v>
          </cell>
        </row>
        <row r="108">
          <cell r="B108" t="str">
            <v xml:space="preserve">PISOS INTERNOS</v>
          </cell>
          <cell r="H108">
            <v>6424.8500000000013</v>
          </cell>
        </row>
        <row r="109">
          <cell r="B109" t="str">
            <v>83534</v>
          </cell>
          <cell r="C109" t="str">
            <v xml:space="preserve">LASTRO DE CONCRETO TRAÇO 1:4:8, ESPESSURA 7CM, PREPARO MECÂNICO, INCLUSOS ADITIVO IMPERMEABILIZANTE, LANÇAMENTO E ADENSAMENTO.</v>
          </cell>
          <cell r="D109" t="str">
            <v>SINAPI</v>
          </cell>
          <cell r="E109" t="str">
            <v>M3</v>
          </cell>
          <cell r="F109">
            <v>3.46</v>
          </cell>
          <cell r="G109">
            <v>506.3</v>
          </cell>
          <cell r="H109">
            <v>1751.8</v>
          </cell>
        </row>
        <row r="110">
          <cell r="B110" t="str">
            <v>40780</v>
          </cell>
          <cell r="C110" t="str">
            <v xml:space="preserve">REGULARIZAÇÃO DE SUPERFICIE DE CONCRETO APARENTE</v>
          </cell>
          <cell r="D110" t="str">
            <v>SINAPI</v>
          </cell>
          <cell r="E110" t="str">
            <v>M2</v>
          </cell>
          <cell r="F110">
            <v>49.42</v>
          </cell>
          <cell r="G110">
            <v>9.48</v>
          </cell>
          <cell r="H110">
            <v>468.5</v>
          </cell>
        </row>
        <row r="111">
          <cell r="B111" t="str">
            <v>68053</v>
          </cell>
          <cell r="C111" t="str">
            <v xml:space="preserve">FORNECIMENTO/INSTALACAO LONA PLASTICA PRETA, PARA IMPERMEABILIZACAO, ESPESSURA 150 MICRAS.</v>
          </cell>
          <cell r="D111" t="str">
            <v>SINAPI</v>
          </cell>
          <cell r="E111" t="str">
            <v>M2</v>
          </cell>
          <cell r="F111">
            <v>49.42</v>
          </cell>
          <cell r="G111">
            <v>5.45</v>
          </cell>
          <cell r="H111">
            <v>269.33999999999997</v>
          </cell>
        </row>
        <row r="112">
          <cell r="B112" t="str">
            <v>GPS-S72136S</v>
          </cell>
          <cell r="C112" t="str">
            <v xml:space="preserve">Piso industrial de alta resistencia, espessura 8mm, incluso juntas de dilatacao plasticas e polimento mecanizado</v>
          </cell>
          <cell r="D112" t="str">
            <v>ORSE</v>
          </cell>
          <cell r="E112" t="str">
            <v>m2</v>
          </cell>
          <cell r="F112">
            <v>42.8</v>
          </cell>
          <cell r="G112">
            <v>74.33</v>
          </cell>
          <cell r="H112">
            <v>3181.32</v>
          </cell>
        </row>
        <row r="113">
          <cell r="B113" t="str">
            <v>87261</v>
          </cell>
          <cell r="C113" t="str">
            <v xml:space="preserve">REVESTIMENTO CERÂMICO PARA PISO COM PLACAS TIPO PORCELANATO DE DIMENSÕES 60X60 CM APLICADA EM AMBIENTES DE ÁREA MENOR QUE 5 M². AF_06/2014</v>
          </cell>
          <cell r="D113" t="str">
            <v>SINAPI</v>
          </cell>
          <cell r="E113" t="str">
            <v>M2</v>
          </cell>
          <cell r="F113">
            <v>6.62</v>
          </cell>
          <cell r="G113">
            <v>113.88</v>
          </cell>
          <cell r="H113">
            <v>753.89</v>
          </cell>
        </row>
        <row r="114">
          <cell r="B114" t="str">
            <v xml:space="preserve">PISOS EXTERNOS</v>
          </cell>
          <cell r="H114">
            <v>5899.46</v>
          </cell>
        </row>
        <row r="115">
          <cell r="B115" t="str">
            <v>83534</v>
          </cell>
          <cell r="C115" t="str">
            <v xml:space="preserve">LASTRO DE CONCRETO TRAÇO 1:4:8, ESPESSURA 7CM, PREPARO MECÂNICO, INCLUSOS ADITIVO IMPERMEABILIZANTE, LANÇAMENTO E ADENSAMENTO.</v>
          </cell>
          <cell r="D115" t="str">
            <v>SINAPI</v>
          </cell>
          <cell r="E115" t="str">
            <v>M3</v>
          </cell>
          <cell r="F115">
            <v>3.79</v>
          </cell>
          <cell r="G115">
            <v>506.3</v>
          </cell>
          <cell r="H115">
            <v>1918.88</v>
          </cell>
        </row>
        <row r="116">
          <cell r="B116" t="str">
            <v>40780</v>
          </cell>
          <cell r="C116" t="str">
            <v xml:space="preserve">REGULARIZAÇÃO DE SUPERFICIE DE CONCRETO APARENTE</v>
          </cell>
          <cell r="D116" t="str">
            <v>SINAPI</v>
          </cell>
          <cell r="E116" t="str">
            <v>M2</v>
          </cell>
          <cell r="F116">
            <v>54.09</v>
          </cell>
          <cell r="G116">
            <v>9.48</v>
          </cell>
          <cell r="H116">
            <v>512.77</v>
          </cell>
        </row>
        <row r="117">
          <cell r="B117" t="str">
            <v>68053</v>
          </cell>
          <cell r="C117" t="str">
            <v xml:space="preserve">FORNECIMENTO/INSTALACAO LONA PLASTICA PRETA, PARA IMPERMEABILIZACAO, ESPESSURA 150 MICRAS.</v>
          </cell>
          <cell r="D117" t="str">
            <v>SINAPI</v>
          </cell>
          <cell r="E117" t="str">
            <v>M2</v>
          </cell>
          <cell r="F117">
            <v>54.09</v>
          </cell>
          <cell r="G117">
            <v>5.45</v>
          </cell>
          <cell r="H117">
            <v>294.79000000000002</v>
          </cell>
        </row>
        <row r="118">
          <cell r="B118" t="str">
            <v>94273</v>
          </cell>
          <cell r="C118" t="str">
            <v xml:space="preserve">ASSENTAMENTO DE GUIA (MEIO-FIO) EM TRECHO RETO, CONFECCIONADA EM CONCRETO PRÉ-FABRICADO, DIMENSÕES 100X15X13X30 CM (COMPRIMENTO X BASE INFERIOR X BASE SUPERIOR X ALTURA), PARA VIAS URBANAS (USO VIÁRIO). AF_06/2016</v>
          </cell>
          <cell r="D118" t="str">
            <v>SINAPI</v>
          </cell>
          <cell r="E118" t="str">
            <v>M</v>
          </cell>
          <cell r="F118">
            <v>19</v>
          </cell>
          <cell r="G118">
            <v>35.979999999999997</v>
          </cell>
          <cell r="H118">
            <v>683.62</v>
          </cell>
        </row>
        <row r="119">
          <cell r="B119" t="str">
            <v>94990</v>
          </cell>
          <cell r="C119" t="str">
            <v xml:space="preserve">EXECUÇÃO DE PASSEIO (CALÇADA) OU PISO DE CONCRETO COM CONCRETO MOLDADO IN LOCO, FEITO EM OBRA, ACABAMENTO CONVENCIONAL, NÃO ARMADO. AF_07/2016</v>
          </cell>
          <cell r="D119" t="str">
            <v>SINAPI</v>
          </cell>
          <cell r="E119" t="str">
            <v>M3</v>
          </cell>
          <cell r="F119">
            <v>4.33</v>
          </cell>
          <cell r="G119">
            <v>574.91999999999996</v>
          </cell>
          <cell r="H119">
            <v>2489.4</v>
          </cell>
        </row>
        <row r="120">
          <cell r="B120" t="str">
            <v>REVESTIMENTOS</v>
          </cell>
          <cell r="H120">
            <v>6492.08</v>
          </cell>
        </row>
        <row r="121">
          <cell r="B121" t="str">
            <v xml:space="preserve">ARGAMASSAS PARA PAREDES INTERNAS E EXTERNAS</v>
          </cell>
          <cell r="H121">
            <v>4967.67</v>
          </cell>
        </row>
        <row r="122">
          <cell r="B122" t="str">
            <v>87879</v>
          </cell>
          <cell r="C122" t="str">
            <v xml:space="preserve">CHAPISCO APLICADO EM ALVENARIAS E ESTRUTURAS DE CONCRETO INTERNAS, COM COLHER DE PEDREIRO. ARGAMASSA TRAÇO 1:3 COM PREPARO EM BETONEIRA 400L. AF_06/2014</v>
          </cell>
          <cell r="D122" t="str">
            <v>SINAPI</v>
          </cell>
          <cell r="E122" t="str">
            <v>M2</v>
          </cell>
          <cell r="F122">
            <v>229.26</v>
          </cell>
          <cell r="G122">
            <v>3.12</v>
          </cell>
          <cell r="H122">
            <v>715.29</v>
          </cell>
        </row>
        <row r="123">
          <cell r="B123" t="str">
            <v>87547</v>
          </cell>
          <cell r="C123" t="str">
            <v xml:space="preserve">MASSA ÚNICA, PARA RECEBIMENTO DE PINTURA, EM ARGAMASSA TRAÇO 1:2:8, PREPARO MECÂNICO COM BETONEIRA 400L, APLICADA MANUALMENTE EM FACES INTERNAS DE PAREDES, ESPESSURA DE 10MM, COM EXECUÇÃO DE TALISCAS. AF_06/2014</v>
          </cell>
          <cell r="D123" t="str">
            <v>SINAPI</v>
          </cell>
          <cell r="E123" t="str">
            <v>M2</v>
          </cell>
          <cell r="F123">
            <v>207.09</v>
          </cell>
          <cell r="G123">
            <v>17.97</v>
          </cell>
          <cell r="H123">
            <v>3721.41</v>
          </cell>
        </row>
        <row r="124">
          <cell r="B124" t="str">
            <v>87535</v>
          </cell>
          <cell r="C124" t="str">
            <v xml:space="preserve">EMBOÇO, PARA RECEBIMENTO DE CERÂMICA, EM ARGAMASSA TRAÇO 1:2:8, PREPARO MECÂNICO COM BETONEIRA 400L, APLICADO MANUALMENTE EM FACES INTERNAS DE PAREDES, PARA AMBIENTE COM ÁREA MAIOR QUE 10M2, ESPESSURA DE 20MM, COM EXECUÇÃO DE TALISCAS. AF_06/2014</v>
          </cell>
          <cell r="D124" t="str">
            <v>SINAPI</v>
          </cell>
          <cell r="E124" t="str">
            <v>M2</v>
          </cell>
          <cell r="F124">
            <v>22.17</v>
          </cell>
          <cell r="G124">
            <v>23.95</v>
          </cell>
          <cell r="H124">
            <v>530.97</v>
          </cell>
        </row>
        <row r="125">
          <cell r="B125" t="str">
            <v xml:space="preserve">ACABAMENTOS DE PAREDES INTERNAS E EXTERNAS</v>
          </cell>
          <cell r="H125">
            <v>1524.4099999999999</v>
          </cell>
        </row>
        <row r="126">
          <cell r="B126" t="str">
            <v>GPS-170429_3</v>
          </cell>
          <cell r="C126" t="str">
            <v xml:space="preserve">PORCELANATO ESMALTADO, BORDA RETIFICADO, LINHA MUNARI COR BRANCA (30.0x60.0cm)</v>
          </cell>
          <cell r="D126" t="str">
            <v>SBC</v>
          </cell>
          <cell r="E126" t="str">
            <v>M2</v>
          </cell>
          <cell r="F126">
            <v>22.17</v>
          </cell>
          <cell r="G126">
            <v>62.07</v>
          </cell>
          <cell r="H126">
            <v>1376.09</v>
          </cell>
        </row>
        <row r="127">
          <cell r="B127" t="str">
            <v>C1123</v>
          </cell>
          <cell r="C127" t="str">
            <v xml:space="preserve">REJUNTAMENTO C/ ARG. PRÉ-FABRICADA, JUNTA ATÉ 2mm EM CERÂMICA, ACIMA DE 30x30 cm (900 cm²) E PORCELANATOS (PAREDE/PISO)</v>
          </cell>
          <cell r="D127" t="str">
            <v>SEINFRA</v>
          </cell>
          <cell r="E127" t="str">
            <v>M2</v>
          </cell>
          <cell r="F127">
            <v>22.17</v>
          </cell>
          <cell r="G127">
            <v>6.69</v>
          </cell>
          <cell r="H127">
            <v>148.32</v>
          </cell>
        </row>
        <row r="128">
          <cell r="B128" t="str">
            <v>PINTURA</v>
          </cell>
          <cell r="H128">
            <v>6863.17</v>
          </cell>
        </row>
        <row r="129">
          <cell r="B129" t="str">
            <v xml:space="preserve">PAREDES E FORROS</v>
          </cell>
          <cell r="H129">
            <v>6498.41</v>
          </cell>
        </row>
        <row r="130">
          <cell r="B130" t="str">
            <v>88497</v>
          </cell>
          <cell r="C130" t="str">
            <v xml:space="preserve">APLICAÇÃO E LIXAMENTO DE MASSA LÁTEX EM PAREDES, DUAS DEMÃOS. AF_06/2014</v>
          </cell>
          <cell r="D130" t="str">
            <v>SINAPI</v>
          </cell>
          <cell r="E130" t="str">
            <v>M2</v>
          </cell>
          <cell r="F130">
            <v>207.09</v>
          </cell>
          <cell r="G130">
            <v>11.08</v>
          </cell>
          <cell r="H130">
            <v>2294.56</v>
          </cell>
        </row>
        <row r="131">
          <cell r="B131" t="str">
            <v>88485</v>
          </cell>
          <cell r="C131" t="str">
            <v xml:space="preserve">APLICAÇÃO DE FUNDO SELADOR ACRÍLICO EM PAREDES, UMA DEMÃO. AF_06/2014</v>
          </cell>
          <cell r="D131" t="str">
            <v>SINAPI</v>
          </cell>
          <cell r="E131" t="str">
            <v>M2</v>
          </cell>
          <cell r="F131">
            <v>207.09</v>
          </cell>
          <cell r="G131">
            <v>1.95</v>
          </cell>
          <cell r="H131">
            <v>403.83</v>
          </cell>
        </row>
        <row r="132">
          <cell r="B132" t="str">
            <v>88489</v>
          </cell>
          <cell r="C132" t="str">
            <v xml:space="preserve">APLICAÇÃO MANUAL DE PINTURA COM TINTA LÁTEX ACRÍLICA EM PAREDES, DUAS DEMÃOS. AF_06/2014 - COR BRANCO</v>
          </cell>
          <cell r="D132" t="str">
            <v>SINAPI</v>
          </cell>
          <cell r="E132" t="str">
            <v>M2</v>
          </cell>
          <cell r="F132">
            <v>168.07</v>
          </cell>
          <cell r="G132">
            <v>10.43</v>
          </cell>
          <cell r="H132">
            <v>1752.97</v>
          </cell>
        </row>
        <row r="133">
          <cell r="B133" t="str">
            <v>88496</v>
          </cell>
          <cell r="C133" t="str">
            <v xml:space="preserve">APLICAÇÃO E LIXAMENTO DE MASSA LÁTEX EM TETO, DUAS DEMÃOS. AF_06/2014</v>
          </cell>
          <cell r="D133" t="str">
            <v>SINAPI</v>
          </cell>
          <cell r="E133" t="str">
            <v>M2</v>
          </cell>
          <cell r="F133">
            <v>49.42</v>
          </cell>
          <cell r="G133">
            <v>20.92</v>
          </cell>
          <cell r="H133">
            <v>1033.8699999999999</v>
          </cell>
        </row>
        <row r="134">
          <cell r="B134" t="str">
            <v>88488</v>
          </cell>
          <cell r="C134" t="str">
            <v xml:space="preserve">APLICAÇÃO MANUAL DE PINTURA COM TINTA LÁTEX ACRÍLICA EM TETO, DUAS DEMÃOS. AF_06/2014</v>
          </cell>
          <cell r="D134" t="str">
            <v>SINAPI</v>
          </cell>
          <cell r="E134" t="str">
            <v>M2</v>
          </cell>
          <cell r="F134">
            <v>49.42</v>
          </cell>
          <cell r="G134">
            <v>11.98</v>
          </cell>
          <cell r="H134">
            <v>592.04999999999995</v>
          </cell>
        </row>
        <row r="135">
          <cell r="B135" t="str">
            <v>95305</v>
          </cell>
          <cell r="C135" t="str">
            <v xml:space="preserve">TEXTURA ACRÍLICA, APLICAÇÃO MANUAL EM PAREDE, UMA DEMÃO.</v>
          </cell>
          <cell r="D135" t="str">
            <v>SINAPI</v>
          </cell>
          <cell r="E135" t="str">
            <v>M2</v>
          </cell>
          <cell r="F135">
            <v>39.03</v>
          </cell>
          <cell r="G135">
            <v>10.79</v>
          </cell>
          <cell r="H135">
            <v>421.13</v>
          </cell>
        </row>
        <row r="136">
          <cell r="B136" t="str">
            <v xml:space="preserve">ESQUADRIAS DE MADEIRA</v>
          </cell>
          <cell r="H136">
            <v>364.76</v>
          </cell>
        </row>
        <row r="137">
          <cell r="B137" t="str">
            <v>74065/001</v>
          </cell>
          <cell r="C137" t="str">
            <v xml:space="preserve">PINTURA ESMALTE FOSCO PARA MADEIRA, DUAS DEMAOS, SOBRE FUNDO NIVELADOR BRANCO</v>
          </cell>
          <cell r="D137" t="str">
            <v>SINAPI</v>
          </cell>
          <cell r="E137" t="str">
            <v>M2</v>
          </cell>
          <cell r="F137">
            <v>16.95</v>
          </cell>
          <cell r="G137">
            <v>21.52</v>
          </cell>
          <cell r="H137">
            <v>364.76</v>
          </cell>
        </row>
        <row r="138">
          <cell r="B138" t="str">
            <v>ESQUADRIAS</v>
          </cell>
          <cell r="H138">
            <v>9226.2800000000007</v>
          </cell>
        </row>
        <row r="139">
          <cell r="B139" t="str">
            <v xml:space="preserve">ESQUADRIAS DE MADEIRA</v>
          </cell>
          <cell r="H139">
            <v>2929.32</v>
          </cell>
        </row>
        <row r="140">
          <cell r="B140" t="str">
            <v>90843</v>
          </cell>
          <cell r="C140" t="str">
            <v xml:space="preserve">KIT DE PORTA DE MADEIRA PARA PINTURA, SEMI-OCA (LEVE OU MÉDIA), PADRÃO MÉDIO, 80X210CM, ESPESSURA DE 3,5CM, ITENS INCLUSOS: DOBRADIÇAS, MONTAGEM E INSTALAÇÃO DO BATENTE, FECHADURA COM EXECUÇÃO DO FURO - FORNECIMENTO E INSTALAÇÃO. AF_08/2015</v>
          </cell>
          <cell r="D140" t="str">
            <v>SINAPI</v>
          </cell>
          <cell r="E140" t="str">
            <v>UN</v>
          </cell>
          <cell r="F140">
            <v>2</v>
          </cell>
          <cell r="G140">
            <v>743.14</v>
          </cell>
          <cell r="H140">
            <v>1486.28</v>
          </cell>
        </row>
        <row r="141">
          <cell r="B141" t="str">
            <v>90841</v>
          </cell>
          <cell r="C141" t="str">
            <v xml:space="preserve">KIT DE PORTA DE MADEIRA PARA PINTURA, SEMI-OCA (LEVE OU MÉDIA), PADRÃO MÉDIO, 60X210CM, ESPESSURA DE 3,5CM, ITENS INCLUSOS: DOBRADIÇAS, MONTAGEM E INSTALAÇÃO DO BATENTE, FECHADURA COM EXECUÇÃO DO FURO - FORNECIMENTO E INSTALAÇÃO. AF_08/2015</v>
          </cell>
          <cell r="D141" t="str">
            <v>SINAPI</v>
          </cell>
          <cell r="E141" t="str">
            <v>UN</v>
          </cell>
          <cell r="F141">
            <v>1</v>
          </cell>
          <cell r="G141">
            <v>669.64</v>
          </cell>
          <cell r="H141">
            <v>669.64</v>
          </cell>
        </row>
        <row r="142">
          <cell r="B142" t="str">
            <v>90844</v>
          </cell>
          <cell r="C142" t="str">
            <v xml:space="preserve">KIT DE PORTA DE MADEIRA PARA PINTURA, SEMI-OCA (LEVE OU MÉDIA), PADRÃO MÉDIO, 90X210CM, ESPESSURA DE 3,5CM, ITENS INCLUSOS: DOBRADIÇAS, MONTAGEM E INSTALAÇÃO DO BATENTE, FECHADURA COM EXECUÇÃO DO FURO - FORNECIMENTO E INSTALAÇÃO. AF_08/2015</v>
          </cell>
          <cell r="D142" t="str">
            <v>SINAPI</v>
          </cell>
          <cell r="E142" t="str">
            <v>UN</v>
          </cell>
          <cell r="F142">
            <v>1</v>
          </cell>
          <cell r="G142">
            <v>773.4</v>
          </cell>
          <cell r="H142">
            <v>773.4</v>
          </cell>
        </row>
        <row r="143">
          <cell r="B143" t="str">
            <v xml:space="preserve">ESQUADRIAS METÁLICAS</v>
          </cell>
          <cell r="H143">
            <v>6057.96</v>
          </cell>
        </row>
        <row r="144">
          <cell r="B144" t="str">
            <v>91341</v>
          </cell>
          <cell r="C144" t="str">
            <v xml:space="preserve">PORTA EM ALUMÍNIO DE ABRIR TIPO VENEZIANA COM GUARNIÇÃO, FIXAÇÃO COM PARAFUSOS - FORNECIMENTO E INSTALAÇÃO. AF_08/2015</v>
          </cell>
          <cell r="D144" t="str">
            <v>SINAPI</v>
          </cell>
          <cell r="E144" t="str">
            <v>M2</v>
          </cell>
          <cell r="F144">
            <v>5.67</v>
          </cell>
          <cell r="G144">
            <v>360.13</v>
          </cell>
          <cell r="H144">
            <v>2041.94</v>
          </cell>
        </row>
        <row r="145">
          <cell r="B145" t="str">
            <v>94569</v>
          </cell>
          <cell r="C145" t="str">
            <v xml:space="preserve">JANELA DE ALUMÍNIO MAXIM-AR, FIXAÇÃO COM PARAFUSO SOBRE CONTRAMARCO (EXCLUSIVE CONTRAMARCO), COM VIDROS, PADRONIZADA. AF_07/2016</v>
          </cell>
          <cell r="D145" t="str">
            <v>SINAPI</v>
          </cell>
          <cell r="E145" t="str">
            <v>M2</v>
          </cell>
          <cell r="F145">
            <v>0.65</v>
          </cell>
          <cell r="G145">
            <v>259.95</v>
          </cell>
          <cell r="H145">
            <v>168.97</v>
          </cell>
        </row>
        <row r="146">
          <cell r="B146" t="str">
            <v>94570</v>
          </cell>
          <cell r="C146" t="str">
            <v xml:space="preserve">JANELA DE ALUMÍNIO DE CORRER, 2 FOLHAS, FIXAÇÃO COM PARAFUSO SOBRE CONTRAMARCO (EXCLUSIVE CONTRAMARCO), COM VIDROS PADRONIZADA. AF_07/2016</v>
          </cell>
          <cell r="D146" t="str">
            <v>SINAPI</v>
          </cell>
          <cell r="E146" t="str">
            <v>M2</v>
          </cell>
          <cell r="F146">
            <v>12.94</v>
          </cell>
          <cell r="G146">
            <v>154.59</v>
          </cell>
          <cell r="H146">
            <v>2000.39</v>
          </cell>
        </row>
        <row r="147">
          <cell r="B147" t="str">
            <v>94573</v>
          </cell>
          <cell r="C147" t="str">
            <v xml:space="preserve">JANELA DE ALUMÍNIO DE CORRER, 4 FOLHAS, FIXAÇÃO COM PARAFUSO SOBRE CONTRAMARCO (EXCLUSIVE CONTRAMARCO), COM VIDROS, PADRONIZADA. AF_07/2016</v>
          </cell>
          <cell r="D147" t="str">
            <v>SINAPI</v>
          </cell>
          <cell r="E147" t="str">
            <v>M2</v>
          </cell>
          <cell r="F147">
            <v>10.08</v>
          </cell>
          <cell r="G147">
            <v>183.2</v>
          </cell>
          <cell r="H147">
            <v>1846.66</v>
          </cell>
        </row>
        <row r="148">
          <cell r="B148" t="str">
            <v xml:space="preserve">OUTROS ELEMENTOS</v>
          </cell>
          <cell r="H148">
            <v>239</v>
          </cell>
        </row>
        <row r="149">
          <cell r="B149" t="str">
            <v>C4638</v>
          </cell>
          <cell r="C149" t="str">
            <v xml:space="preserve">PUXADOR HORIZONTAL/VERTICAL PARA PORTA</v>
          </cell>
          <cell r="D149" t="str">
            <v>SEINFRA</v>
          </cell>
          <cell r="E149" t="str">
            <v>M</v>
          </cell>
          <cell r="F149">
            <v>0.8</v>
          </cell>
          <cell r="G149">
            <v>224.97</v>
          </cell>
          <cell r="H149">
            <v>179.98</v>
          </cell>
        </row>
        <row r="150">
          <cell r="B150" t="str">
            <v>200511</v>
          </cell>
          <cell r="C150" t="str">
            <v xml:space="preserve">ADESIVO JATEADO PARA APLICACAO EM VIDRO TEMPERADO</v>
          </cell>
          <cell r="D150" t="str">
            <v>SBC</v>
          </cell>
          <cell r="E150" t="str">
            <v>M2</v>
          </cell>
          <cell r="F150">
            <v>0.65</v>
          </cell>
          <cell r="G150">
            <v>90.8</v>
          </cell>
          <cell r="H150">
            <v>59.02</v>
          </cell>
        </row>
        <row r="151">
          <cell r="B151" t="str">
            <v>COBERTURA</v>
          </cell>
          <cell r="H151">
            <v>8696.130000000001</v>
          </cell>
        </row>
        <row r="152">
          <cell r="B152" t="str">
            <v>TELHAS</v>
          </cell>
          <cell r="H152">
            <v>8696.130000000001</v>
          </cell>
        </row>
        <row r="153">
          <cell r="B153" t="str">
            <v>92567</v>
          </cell>
          <cell r="C153" t="str">
            <v xml:space="preserve">FABRICAÇÃO E INSTALAÇÃO DE ESTRUTURA PONTALETADA DE MADEIRA NÃO APARELHADA PARA TELHADOS COM MAIS QUE 2 ÁGUAS E PARA TELHA CERÂMICA OU DE CONCRETO, INCLUSO TRANSPORTE VERTICAL. AF_12/2015</v>
          </cell>
          <cell r="D153" t="str">
            <v>SINAPI</v>
          </cell>
          <cell r="E153" t="str">
            <v>M2</v>
          </cell>
          <cell r="F153">
            <v>88.43</v>
          </cell>
          <cell r="G153">
            <v>22.55</v>
          </cell>
          <cell r="H153">
            <v>1994.1</v>
          </cell>
        </row>
        <row r="154">
          <cell r="B154" t="str">
            <v>GPS-160051</v>
          </cell>
          <cell r="C154" t="str">
            <v xml:space="preserve">TRATAMENTO E IMUNIZACAO DE MADEIRA COM PENETROL/PENTOX</v>
          </cell>
          <cell r="D154" t="str">
            <v>SBC</v>
          </cell>
          <cell r="E154" t="str">
            <v>M2</v>
          </cell>
          <cell r="F154">
            <v>88.43</v>
          </cell>
          <cell r="G154">
            <v>31.84</v>
          </cell>
          <cell r="H154">
            <v>2815.61</v>
          </cell>
        </row>
        <row r="155">
          <cell r="B155" t="str">
            <v>94443</v>
          </cell>
          <cell r="C155" t="str">
            <v xml:space="preserve">TELHAMENTO COM TELHA CERÂMICA DE ENCAIXE, TIPO ROMANA, COM MAIS DE 2 ÁGUAS, INCLUSO TRANSPORTE VERTICAL. AF_07/2019</v>
          </cell>
          <cell r="D155" t="str">
            <v>SINAPI</v>
          </cell>
          <cell r="E155" t="str">
            <v>M2</v>
          </cell>
          <cell r="F155">
            <v>88.43</v>
          </cell>
          <cell r="G155">
            <v>21.64</v>
          </cell>
          <cell r="H155">
            <v>1913.63</v>
          </cell>
        </row>
        <row r="156">
          <cell r="B156" t="str">
            <v>94221</v>
          </cell>
          <cell r="C156" t="str">
            <v xml:space="preserve">CUMEEIRA PARA TELHA CERÂMICA EMBOÇADA COM ARGAMASSA TRAÇO 1:2:9 (CIMENTO, CAL E AREIA) PARA TELHADOS COM ATÉ 2 ÁGUAS, INCLUSO TRANSPORTE VERTICAL. AF_07/2019</v>
          </cell>
          <cell r="D156" t="str">
            <v>SINAPI</v>
          </cell>
          <cell r="E156" t="str">
            <v>M</v>
          </cell>
          <cell r="F156">
            <v>25.08</v>
          </cell>
          <cell r="G156">
            <v>16.420000000000002</v>
          </cell>
          <cell r="H156">
            <v>411.81</v>
          </cell>
        </row>
        <row r="157">
          <cell r="B157" t="str">
            <v>94227</v>
          </cell>
          <cell r="C157" t="str">
            <v xml:space="preserve">CALHA EM CHAPA DE AÇO GALVANIZADO NÚMERO 24, DESENVOLVIMENTO DE 33 CM, INCLUSO TRANSPORTE VERTICAL. AF_07/2019</v>
          </cell>
          <cell r="D157" t="str">
            <v>SINAPI</v>
          </cell>
          <cell r="E157" t="str">
            <v>M</v>
          </cell>
          <cell r="F157">
            <v>38.6</v>
          </cell>
          <cell r="G157">
            <v>40.44</v>
          </cell>
          <cell r="H157">
            <v>1560.98</v>
          </cell>
        </row>
        <row r="158">
          <cell r="B158" t="str">
            <v xml:space="preserve">INSTALAÇÕES ELÉTRICAS</v>
          </cell>
          <cell r="H158">
            <v>13528.489999999996</v>
          </cell>
        </row>
        <row r="159">
          <cell r="B159" t="str">
            <v xml:space="preserve">QUADROS ELÉTRICOS</v>
          </cell>
          <cell r="H159">
            <v>3985.8199999999997</v>
          </cell>
        </row>
        <row r="160">
          <cell r="B160" t="str">
            <v>QDFL</v>
          </cell>
          <cell r="H160">
            <v>3985.8199999999997</v>
          </cell>
        </row>
        <row r="161">
          <cell r="B161" t="str">
            <v>74131/006</v>
          </cell>
          <cell r="C161" t="str">
            <v xml:space="preserve">QUADRO DE DISTRIBUICAO DE ENERGIA DE EMBUTIR, EM CHAPA METALICA, PARA 32 DISJUNTORES TERMOMAGNETICOS MONOPOLARES, COM BARRAMENTO TRIFASICO E NEUTRO, FORNECIMENTO E INSTALACAO</v>
          </cell>
          <cell r="D161" t="str">
            <v>SINAPI</v>
          </cell>
          <cell r="E161" t="str">
            <v>UN</v>
          </cell>
          <cell r="F161">
            <v>1</v>
          </cell>
          <cell r="G161">
            <v>651.67999999999995</v>
          </cell>
          <cell r="H161">
            <v>651.67999999999995</v>
          </cell>
        </row>
        <row r="162">
          <cell r="B162" t="str">
            <v>GPS-S09041_1</v>
          </cell>
          <cell r="C162" t="str">
            <v xml:space="preserve">Dispositivo de proteção contra surto de tensão DPS 40kA - 275v</v>
          </cell>
          <cell r="D162" t="str">
            <v>ORSE</v>
          </cell>
          <cell r="E162" t="str">
            <v>UN</v>
          </cell>
          <cell r="F162">
            <v>4</v>
          </cell>
          <cell r="G162">
            <v>115.71</v>
          </cell>
          <cell r="H162">
            <v>462.84</v>
          </cell>
        </row>
        <row r="163">
          <cell r="B163" t="str">
            <v>93653</v>
          </cell>
          <cell r="C163" t="str">
            <v xml:space="preserve">DISJUNTOR MONOPOLAR TIPO DIN, CORRENTE NOMINAL DE 10A - FORNECIMENTO E INSTALAÇÃO. AF_04/2016</v>
          </cell>
          <cell r="D163" t="str">
            <v>SINAPI</v>
          </cell>
          <cell r="E163" t="str">
            <v>UN</v>
          </cell>
          <cell r="F163">
            <v>10</v>
          </cell>
          <cell r="G163">
            <v>9.4700000000000006</v>
          </cell>
          <cell r="H163">
            <v>94.7</v>
          </cell>
        </row>
        <row r="164">
          <cell r="B164" t="str">
            <v>93654</v>
          </cell>
          <cell r="C164" t="str">
            <v xml:space="preserve">DISJUNTOR MONOPOLAR TIPO DIN, CORRENTE NOMINAL DE 16A - FORNECIMENTO E INSTALAÇÃO. AF_04/2016</v>
          </cell>
          <cell r="D164" t="str">
            <v>SINAPI</v>
          </cell>
          <cell r="E164" t="str">
            <v>UN</v>
          </cell>
          <cell r="F164">
            <v>13</v>
          </cell>
          <cell r="G164">
            <v>9.9700000000000006</v>
          </cell>
          <cell r="H164">
            <v>129.61000000000001</v>
          </cell>
        </row>
        <row r="165">
          <cell r="B165" t="str">
            <v>GPS-74130/010_2</v>
          </cell>
          <cell r="C165" t="str">
            <v xml:space="preserve">DISJUNTOR TERMOMAGNETICO TRIPOLAR EM CAIXA MOLDADA 20A, FORNECIMENTO E INSTALACAO</v>
          </cell>
          <cell r="D165" t="str">
            <v>SINAPI</v>
          </cell>
          <cell r="E165" t="str">
            <v>UN</v>
          </cell>
          <cell r="F165">
            <v>1</v>
          </cell>
          <cell r="G165">
            <v>297.51</v>
          </cell>
          <cell r="H165">
            <v>297.51</v>
          </cell>
        </row>
        <row r="166">
          <cell r="B166" t="str">
            <v>GPS-S11383_3</v>
          </cell>
          <cell r="C166" t="str">
            <v xml:space="preserve">Disjuntor termomagnético tripolar 16 A com caixa moldada 10 kA</v>
          </cell>
          <cell r="D166" t="str">
            <v>ORSE</v>
          </cell>
          <cell r="E166" t="str">
            <v>un</v>
          </cell>
          <cell r="F166">
            <v>1</v>
          </cell>
          <cell r="G166">
            <v>60.34</v>
          </cell>
          <cell r="H166">
            <v>60.34</v>
          </cell>
        </row>
        <row r="167">
          <cell r="B167" t="str">
            <v>GPS-S08006</v>
          </cell>
          <cell r="C167" t="str">
            <v xml:space="preserve">TERMINAL DE COMPRESSÃO PARA CABO DE 2,50 MM2 - FORNECIMENTO E INSTALAÇÃO</v>
          </cell>
          <cell r="D167" t="str">
            <v>ORSE</v>
          </cell>
          <cell r="E167" t="str">
            <v>UND.</v>
          </cell>
          <cell r="F167">
            <v>26</v>
          </cell>
          <cell r="G167">
            <v>1.36</v>
          </cell>
          <cell r="H167">
            <v>35.36</v>
          </cell>
        </row>
        <row r="168">
          <cell r="B168" t="str">
            <v>GPS-C4039</v>
          </cell>
          <cell r="C168" t="str">
            <v xml:space="preserve">MULTIMEDIDOR DE GRANDEZAS ELÉTRICAS, DIGITAL, COM MEMÓRIA DE MASSA 800KB, 4 REGISTROS DE DADOS, DISPLAY LCD, SAÍDA 485/234, OU ACOMPANHADO DE CONVERSOR, ENTRADA TRIFÁSICA ATÉ 600VCA, ENTRADA DE CORRENTE 5A.</v>
          </cell>
          <cell r="D168" t="str">
            <v>SEINFRA</v>
          </cell>
          <cell r="E168" t="str">
            <v>UN</v>
          </cell>
          <cell r="F168">
            <v>1</v>
          </cell>
          <cell r="G168">
            <v>2253.7800000000002</v>
          </cell>
          <cell r="H168">
            <v>2253.7800000000002</v>
          </cell>
        </row>
        <row r="169">
          <cell r="B169" t="str">
            <v>ELETRODUTOS/ELETROCALHAS</v>
          </cell>
          <cell r="H169">
            <v>2246.66</v>
          </cell>
        </row>
        <row r="170">
          <cell r="B170" t="str">
            <v>91863</v>
          </cell>
          <cell r="C170" t="str">
            <v xml:space="preserve">ELETRODUTO RÍGIDO ROSCÁVEL, PVC, DN 25 MM (3/4"), PARA CIRCUITOS TERMINAIS, INSTALADO EM FORRO - FORNECIMENTO E INSTALAÇÃO. AF_12/2015</v>
          </cell>
          <cell r="D170" t="str">
            <v>SINAPI</v>
          </cell>
          <cell r="E170" t="str">
            <v>M</v>
          </cell>
          <cell r="F170">
            <v>98</v>
          </cell>
          <cell r="G170">
            <v>7.81</v>
          </cell>
          <cell r="H170">
            <v>765.38</v>
          </cell>
        </row>
        <row r="171">
          <cell r="B171" t="str">
            <v>91871</v>
          </cell>
          <cell r="C171" t="str">
            <v xml:space="preserve">ELETRODUTO RÍGIDO ROSCÁVEL, PVC, DN 25 MM (3/4"), PARA CIRCUITOS TERMINAIS, INSTALADO EM PAREDE - FORNECIMENTO E INSTALAÇÃO. AF_12/2015</v>
          </cell>
          <cell r="D171" t="str">
            <v>SINAPI</v>
          </cell>
          <cell r="E171" t="str">
            <v>M</v>
          </cell>
          <cell r="F171">
            <v>27</v>
          </cell>
          <cell r="G171">
            <v>8.83</v>
          </cell>
          <cell r="H171">
            <v>238.41</v>
          </cell>
        </row>
        <row r="172">
          <cell r="B172" t="str">
            <v>GPS-S11749</v>
          </cell>
          <cell r="C172" t="str">
            <v xml:space="preserve">Eletroduto metalico flexivel revestido externamente com pvc preto, diametro externo de 25 mm (3/4"), tipo sealtubo</v>
          </cell>
          <cell r="D172" t="str">
            <v>ORSE</v>
          </cell>
          <cell r="E172" t="str">
            <v>m</v>
          </cell>
          <cell r="F172">
            <v>2</v>
          </cell>
          <cell r="G172">
            <v>8.5399999999999991</v>
          </cell>
          <cell r="H172">
            <v>17.079999999999998</v>
          </cell>
        </row>
        <row r="173">
          <cell r="B173" t="str">
            <v>91890</v>
          </cell>
          <cell r="C173" t="str">
            <v xml:space="preserve">CURVA 90 GRAUS PARA ELETRODUTO, PVC, ROSCÁVEL, DN 25 MM (3/4"), PARA CIRCUITOS TERMINAIS, INSTALADA EM FORRO - FORNECIMENTO E INSTALAÇÃO. AF_12/2015</v>
          </cell>
          <cell r="D173" t="str">
            <v>SINAPI</v>
          </cell>
          <cell r="E173" t="str">
            <v>UN</v>
          </cell>
          <cell r="F173">
            <v>27</v>
          </cell>
          <cell r="G173">
            <v>7.64</v>
          </cell>
          <cell r="H173">
            <v>206.28</v>
          </cell>
        </row>
        <row r="174">
          <cell r="B174" t="str">
            <v>91875</v>
          </cell>
          <cell r="C174" t="str">
            <v xml:space="preserve">LUVA PARA ELETRODUTO, PVC, ROSCÁVEL, DN 25 MM (3/4"), PARA CIRCUITOS TERMINAIS, INSTALADA EM FORRO - FORNECIMENTO E INSTALAÇÃO. AF_12/2015</v>
          </cell>
          <cell r="D174" t="str">
            <v>SINAPI</v>
          </cell>
          <cell r="E174" t="str">
            <v>UN</v>
          </cell>
          <cell r="F174">
            <v>54</v>
          </cell>
          <cell r="G174">
            <v>4.72</v>
          </cell>
          <cell r="H174">
            <v>254.88</v>
          </cell>
        </row>
        <row r="175">
          <cell r="B175" t="str">
            <v>91914</v>
          </cell>
          <cell r="C175" t="str">
            <v xml:space="preserve">CURVA 90 GRAUS PARA ELETRODUTO, PVC, ROSCÁVEL, DN 25 MM (3/4"), PARA CIRCUITOS TERMINAIS, INSTALADA EM PAREDE - FORNECIMENTO E INSTALAÇÃO. AF_12/2015</v>
          </cell>
          <cell r="D175" t="str">
            <v>SINAPI</v>
          </cell>
          <cell r="E175" t="str">
            <v>UN</v>
          </cell>
          <cell r="F175">
            <v>27</v>
          </cell>
          <cell r="G175">
            <v>10.61</v>
          </cell>
          <cell r="H175">
            <v>286.47000000000003</v>
          </cell>
        </row>
        <row r="176">
          <cell r="B176" t="str">
            <v>91884</v>
          </cell>
          <cell r="C176" t="str">
            <v xml:space="preserve">LUVA PARA ELETRODUTO, PVC, ROSCÁVEL, DN 25 MM (3/4"), PARA CIRCUITOS TERMINAIS, INSTALADA EM PAREDE - FORNECIMENTO E INSTALAÇÃO. AF_12/2015</v>
          </cell>
          <cell r="D176" t="str">
            <v>SINAPI</v>
          </cell>
          <cell r="E176" t="str">
            <v>UN</v>
          </cell>
          <cell r="F176">
            <v>50</v>
          </cell>
          <cell r="G176">
            <v>6.68</v>
          </cell>
          <cell r="H176">
            <v>334</v>
          </cell>
        </row>
        <row r="177">
          <cell r="B177" t="str">
            <v>93358</v>
          </cell>
          <cell r="C177" t="str">
            <v xml:space="preserve">ESCAVAÇÃO MANUAL DE VALAS. AF_03/2016</v>
          </cell>
          <cell r="D177" t="str">
            <v>SINAPI</v>
          </cell>
          <cell r="E177" t="str">
            <v>M3</v>
          </cell>
          <cell r="F177">
            <v>1</v>
          </cell>
          <cell r="G177">
            <v>57.79</v>
          </cell>
          <cell r="H177">
            <v>57.79</v>
          </cell>
        </row>
        <row r="178">
          <cell r="B178" t="str">
            <v>GPS-S00076</v>
          </cell>
          <cell r="C178" t="str">
            <v xml:space="preserve">REATERRO MANUAL DE VALAS COM ESPALHAMENTO S/ COMPACTAÇÃO</v>
          </cell>
          <cell r="D178" t="str">
            <v>ORSE</v>
          </cell>
          <cell r="E178" t="str">
            <v>M3</v>
          </cell>
          <cell r="F178">
            <v>0.61</v>
          </cell>
          <cell r="G178">
            <v>14.61</v>
          </cell>
          <cell r="H178">
            <v>8.91</v>
          </cell>
        </row>
        <row r="179">
          <cell r="B179" t="str">
            <v>GPS-062310_1</v>
          </cell>
          <cell r="C179" t="str">
            <v xml:space="preserve">BOX RETO PARA ELETRODUTO FLEXIVEL DE 3/4"</v>
          </cell>
          <cell r="D179" t="str">
            <v>SBC</v>
          </cell>
          <cell r="E179" t="str">
            <v>UN</v>
          </cell>
          <cell r="F179">
            <v>6</v>
          </cell>
          <cell r="G179">
            <v>12.91</v>
          </cell>
          <cell r="H179">
            <v>77.459999999999994</v>
          </cell>
        </row>
        <row r="180">
          <cell r="B180" t="str">
            <v xml:space="preserve">CAIXAS E ACESSÓRIOS</v>
          </cell>
          <cell r="H180">
            <v>2642.87</v>
          </cell>
        </row>
        <row r="181">
          <cell r="B181" t="str">
            <v>91936</v>
          </cell>
          <cell r="C181" t="str">
            <v xml:space="preserve">CAIXA OCTOGONAL 4" X 4", PVC, INSTALADA EM LAJE - FORNECIMENTO E INSTALAÇÃO. AF_12/2015</v>
          </cell>
          <cell r="D181" t="str">
            <v>SINAPI</v>
          </cell>
          <cell r="E181" t="str">
            <v>UN</v>
          </cell>
          <cell r="F181">
            <v>11</v>
          </cell>
          <cell r="G181">
            <v>9.01</v>
          </cell>
          <cell r="H181">
            <v>99.11</v>
          </cell>
        </row>
        <row r="182">
          <cell r="B182" t="str">
            <v>GPS-061790</v>
          </cell>
          <cell r="C182" t="str">
            <v xml:space="preserve">BOTOEIRA ANTI PANICO ALARME WC AUDIVISUAL PNE/PCD</v>
          </cell>
          <cell r="D182" t="str">
            <v>SBC</v>
          </cell>
          <cell r="E182" t="str">
            <v>UN</v>
          </cell>
          <cell r="F182">
            <v>2</v>
          </cell>
          <cell r="G182">
            <v>188.87</v>
          </cell>
          <cell r="H182">
            <v>377.74</v>
          </cell>
        </row>
        <row r="183">
          <cell r="B183" t="str">
            <v>95779</v>
          </cell>
          <cell r="C183" t="str">
            <v xml:space="preserve">CONDULETE DE ALUMÍNIO, TIPO E, PARA ELETRODUTO DE AÇO GALVANIZADO DN 20 MM (3/4''), APARENTE - FORNECIMENTO E INSTALAÇÃO. AF_11/2016_P</v>
          </cell>
          <cell r="D183" t="str">
            <v>SINAPI</v>
          </cell>
          <cell r="E183" t="str">
            <v>UN</v>
          </cell>
          <cell r="F183">
            <v>28</v>
          </cell>
          <cell r="G183">
            <v>21.29</v>
          </cell>
          <cell r="H183">
            <v>596.12</v>
          </cell>
        </row>
        <row r="184">
          <cell r="B184" t="str">
            <v>95778</v>
          </cell>
          <cell r="C184" t="str">
            <v xml:space="preserve">CONDULETE DE ALUMÍNIO, TIPO C, PARA ELETRODUTO DE AÇO GALVANIZADO DN 20 MM (3/4''), APARENTE - FORNECIMENTO E INSTALAÇÃO. AF_11/2016_P</v>
          </cell>
          <cell r="D184" t="str">
            <v>SINAPI</v>
          </cell>
          <cell r="E184" t="str">
            <v>UN</v>
          </cell>
          <cell r="F184">
            <v>1</v>
          </cell>
          <cell r="G184">
            <v>23.19</v>
          </cell>
          <cell r="H184">
            <v>23.19</v>
          </cell>
        </row>
        <row r="185">
          <cell r="B185" t="str">
            <v>GPS-95795_1</v>
          </cell>
          <cell r="C185" t="str">
            <v xml:space="preserve">CONDULETE DE ALUMÍNIO, TIPO LB, PARA ELETRODUTO DE AÇO GALVANIZADO DN 20 MM (3/4''), APARENTE - FORNECIMENTO E INSTALAÇÃO. AF_11/2016_P</v>
          </cell>
          <cell r="D185" t="str">
            <v>SINAPI</v>
          </cell>
          <cell r="E185" t="str">
            <v>UN</v>
          </cell>
          <cell r="F185">
            <v>2</v>
          </cell>
          <cell r="G185">
            <v>26.72</v>
          </cell>
          <cell r="H185">
            <v>53.44</v>
          </cell>
        </row>
        <row r="186">
          <cell r="B186" t="str">
            <v>83446</v>
          </cell>
          <cell r="C186" t="str">
            <v xml:space="preserve">CAIXA DE PASSAGEM 30X30X40 COM TAMPA E DRENO BRITA</v>
          </cell>
          <cell r="D186" t="str">
            <v>SINAPI</v>
          </cell>
          <cell r="E186" t="str">
            <v>UN</v>
          </cell>
          <cell r="F186">
            <v>1</v>
          </cell>
          <cell r="G186">
            <v>148.77000000000001</v>
          </cell>
          <cell r="H186">
            <v>148.77000000000001</v>
          </cell>
        </row>
        <row r="187">
          <cell r="B187" t="str">
            <v>GPS-061311</v>
          </cell>
          <cell r="C187" t="str">
            <v xml:space="preserve">CAIXA DE PASSAGEM ELETRICA CONCRETO TAMPO F.F.80x80x80cm</v>
          </cell>
          <cell r="D187" t="str">
            <v>SBC</v>
          </cell>
          <cell r="E187" t="str">
            <v>UN</v>
          </cell>
          <cell r="F187">
            <v>2</v>
          </cell>
          <cell r="G187">
            <v>657.73</v>
          </cell>
          <cell r="H187">
            <v>1315.46</v>
          </cell>
        </row>
        <row r="188">
          <cell r="B188" t="str">
            <v>91941</v>
          </cell>
          <cell r="C188" t="str">
            <v xml:space="preserve">CAIXA RETANGULAR 4" X 2" BAIXA (0,30 M DO PISO), PVC, INSTALADA EM PAREDE - FORNECIMENTO E INSTALAÇÃO. AF_12/2015</v>
          </cell>
          <cell r="D188" t="str">
            <v>SINAPI</v>
          </cell>
          <cell r="E188" t="str">
            <v>UN</v>
          </cell>
          <cell r="F188">
            <v>4</v>
          </cell>
          <cell r="G188">
            <v>7.26</v>
          </cell>
          <cell r="H188">
            <v>29.04</v>
          </cell>
        </row>
        <row r="189">
          <cell r="B189" t="str">
            <v>CABOS</v>
          </cell>
          <cell r="H189">
            <v>1576.96</v>
          </cell>
        </row>
        <row r="190">
          <cell r="B190" t="str">
            <v>91926</v>
          </cell>
          <cell r="C190" t="str">
            <v xml:space="preserve">CABO DE COBRE FLEXÍVEL ISOLADO, 2,5 MM², ANTI-CHAMA 450/750 V, PARA CIRCUITOS TERMINAIS - FORNECIMENTO E INSTALAÇÃO. AF_12/2015</v>
          </cell>
          <cell r="D190" t="str">
            <v>SINAPI</v>
          </cell>
          <cell r="E190" t="str">
            <v>M</v>
          </cell>
          <cell r="F190">
            <v>616</v>
          </cell>
          <cell r="G190">
            <v>2.56</v>
          </cell>
          <cell r="H190">
            <v>1576.96</v>
          </cell>
        </row>
        <row r="191">
          <cell r="B191" t="str">
            <v xml:space="preserve">INTERRUPTORES E TOMADAS</v>
          </cell>
          <cell r="H191">
            <v>486.19</v>
          </cell>
        </row>
        <row r="192">
          <cell r="B192" t="str">
            <v>91955</v>
          </cell>
          <cell r="C192" t="str">
            <v xml:space="preserve">INTERRUPTOR PARALELO (1 MÓDULO), 10A/250V, INCLUINDO SUPORTE E PLACA - FORNECIMENTO E INSTALAÇÃO. AF_12/2015</v>
          </cell>
          <cell r="D192" t="str">
            <v>SINAPI</v>
          </cell>
          <cell r="E192" t="str">
            <v>UN</v>
          </cell>
          <cell r="F192">
            <v>2</v>
          </cell>
          <cell r="G192">
            <v>26.57</v>
          </cell>
          <cell r="H192">
            <v>53.14</v>
          </cell>
        </row>
        <row r="193">
          <cell r="B193" t="str">
            <v>91953</v>
          </cell>
          <cell r="C193" t="str">
            <v xml:space="preserve">INTERRUPTOR SIMPLES (1 MÓDULO), 10A/250V, INCLUINDO SUPORTE E PLACA - FORNECIMENTO E INSTALAÇÃO. AF_12/2015</v>
          </cell>
          <cell r="D193" t="str">
            <v>SINAPI</v>
          </cell>
          <cell r="E193" t="str">
            <v>UN</v>
          </cell>
          <cell r="F193">
            <v>5</v>
          </cell>
          <cell r="G193">
            <v>21.51</v>
          </cell>
          <cell r="H193">
            <v>107.55</v>
          </cell>
        </row>
        <row r="194">
          <cell r="B194" t="str">
            <v>GPS-063072_1</v>
          </cell>
          <cell r="C194" t="str">
            <v xml:space="preserve">TOMADA 2P+T COM TAMPA EXAGONAL P/ CONDULETE</v>
          </cell>
          <cell r="D194" t="str">
            <v>SBC</v>
          </cell>
          <cell r="E194" t="str">
            <v>UN</v>
          </cell>
          <cell r="F194">
            <v>21</v>
          </cell>
          <cell r="G194">
            <v>15.5</v>
          </cell>
          <cell r="H194">
            <v>325.5</v>
          </cell>
        </row>
        <row r="195">
          <cell r="B195" t="str">
            <v>LUMINÁRIAS</v>
          </cell>
          <cell r="H195">
            <v>2589.9899999999998</v>
          </cell>
        </row>
        <row r="196">
          <cell r="B196" t="str">
            <v>GPS-S09621_1</v>
          </cell>
          <cell r="C196" t="str">
            <v xml:space="preserve">LUMINÁRIA DE EMBUTIR, COM MOLDURA E CORPO EM ALUMÍNIO, ACABAMENTO EM PINTURA BRANCO FOSCO MICROTEXTURIZADO, REFLETOR RECUADO, COM QUATRO LÂMPADAS LED COMPACTA DE 10 WATTS. REF.: RE1252/4. FAB.: REVOLUZ OU EQUIVALENTE TÉCNICO;</v>
          </cell>
          <cell r="D196" t="str">
            <v>ORSE</v>
          </cell>
          <cell r="E196" t="str">
            <v>un</v>
          </cell>
          <cell r="F196">
            <v>3</v>
          </cell>
          <cell r="G196">
            <v>269.05</v>
          </cell>
          <cell r="H196">
            <v>807.15</v>
          </cell>
        </row>
        <row r="197">
          <cell r="B197" t="str">
            <v>GPS-S07591_1</v>
          </cell>
          <cell r="C197" t="str">
            <v xml:space="preserve">LUMINÁRIA TIPO ARANDELA PARA UMA LÂMPADA LED COMPACTA DE 25 WATTS, COM CORPO E CANOPLA EM ALUMÍNIO, PINTURA MICROTEXTURIZADO EM BRANCO FOSCO, REFLETOR FACETADO EM ALUMÍNIO ALTO BRILHO, VISOR CURVO TRANSPARENTE OU TRANSLÚCIDO. REF.: EX10-S. FAB.: LUMICENTER OU EQUIVALENTE TÉCNICO;</v>
          </cell>
          <cell r="D197" t="str">
            <v>ORSE</v>
          </cell>
          <cell r="E197" t="str">
            <v>un</v>
          </cell>
          <cell r="F197">
            <v>4</v>
          </cell>
          <cell r="G197">
            <v>116.39</v>
          </cell>
          <cell r="H197">
            <v>465.56</v>
          </cell>
        </row>
        <row r="198">
          <cell r="B198" t="str">
            <v>GPS-S07592_1</v>
          </cell>
          <cell r="C198" t="str">
            <v xml:space="preserve">Luminária de sobrepor com aletas, para lâmpada fluorescente, 2 x 28w, completa.</v>
          </cell>
          <cell r="D198" t="str">
            <v>ORSE</v>
          </cell>
          <cell r="E198" t="str">
            <v>un</v>
          </cell>
          <cell r="F198">
            <v>8</v>
          </cell>
          <cell r="G198">
            <v>164.66</v>
          </cell>
          <cell r="H198">
            <v>1317.28</v>
          </cell>
        </row>
        <row r="199">
          <cell r="B199" t="str">
            <v xml:space="preserve">SPDA (SISTEMA DE PROTEÇÃO DE DESCARGAS ATMOSFÉRICAS)</v>
          </cell>
          <cell r="H199">
            <v>8319.1799999999985</v>
          </cell>
        </row>
        <row r="200">
          <cell r="B200" t="str">
            <v xml:space="preserve">MALHA DE CAPTAÇÃO</v>
          </cell>
          <cell r="H200">
            <v>2987.78</v>
          </cell>
        </row>
        <row r="201">
          <cell r="B201" t="str">
            <v>GPS-72253</v>
          </cell>
          <cell r="C201" t="str">
            <v xml:space="preserve">CABO DE COBRE NU 35MM2 - FORNECIMENTO E INSTALACAO</v>
          </cell>
          <cell r="D201" t="str">
            <v>PRÓPRIA</v>
          </cell>
          <cell r="E201" t="str">
            <v>M</v>
          </cell>
          <cell r="F201">
            <v>60</v>
          </cell>
          <cell r="G201">
            <v>22.32</v>
          </cell>
          <cell r="H201">
            <v>1339.2</v>
          </cell>
        </row>
        <row r="202">
          <cell r="B202" t="str">
            <v>GPS-83377</v>
          </cell>
          <cell r="C202" t="str">
            <v xml:space="preserve">FIXADOR UNIVERSAL ESTANHADO PARA CABOS DE 16mm² A 70mm²</v>
          </cell>
          <cell r="D202" t="str">
            <v>SINAPI</v>
          </cell>
          <cell r="E202" t="str">
            <v>UN</v>
          </cell>
          <cell r="F202">
            <v>60</v>
          </cell>
          <cell r="G202">
            <v>22.06</v>
          </cell>
          <cell r="H202">
            <v>1323.6</v>
          </cell>
        </row>
        <row r="203">
          <cell r="B203" t="str">
            <v>72315</v>
          </cell>
          <cell r="C203" t="str">
            <v xml:space="preserve">TERMINAL AEREO EM ACO GALVANIZADO COM BASE DE FIXACAO H = 30CM</v>
          </cell>
          <cell r="D203" t="str">
            <v>SINAPI</v>
          </cell>
          <cell r="E203" t="str">
            <v>UN</v>
          </cell>
          <cell r="F203">
            <v>6</v>
          </cell>
          <cell r="G203">
            <v>26.86</v>
          </cell>
          <cell r="H203">
            <v>161.16</v>
          </cell>
        </row>
        <row r="204">
          <cell r="B204" t="str">
            <v>GPS-S10694</v>
          </cell>
          <cell r="C204" t="str">
            <v xml:space="preserve">Conector em latão tipo minigar para cabos 16 - 50 mm² (SPDA)</v>
          </cell>
          <cell r="D204" t="str">
            <v>ORSE</v>
          </cell>
          <cell r="E204" t="str">
            <v>un</v>
          </cell>
          <cell r="F204">
            <v>4</v>
          </cell>
          <cell r="G204">
            <v>20.48</v>
          </cell>
          <cell r="H204">
            <v>81.92</v>
          </cell>
        </row>
        <row r="205">
          <cell r="B205" t="str">
            <v>I09713</v>
          </cell>
          <cell r="C205" t="str">
            <v xml:space="preserve">Terminal de pressão em latão estanhado tipo cruz/prensa, para cabos de 16mm² a 50mm², ref:TEL-5096 (SPDA)</v>
          </cell>
          <cell r="D205" t="str">
            <v>ORSE</v>
          </cell>
          <cell r="E205" t="str">
            <v>un</v>
          </cell>
          <cell r="F205">
            <v>6</v>
          </cell>
          <cell r="G205">
            <v>13.65</v>
          </cell>
          <cell r="H205">
            <v>81.900000000000006</v>
          </cell>
        </row>
        <row r="206">
          <cell r="B206" t="str">
            <v>DESCIDA</v>
          </cell>
          <cell r="H206">
            <v>695.2</v>
          </cell>
        </row>
        <row r="207">
          <cell r="B207" t="str">
            <v>GPS-S07903</v>
          </cell>
          <cell r="C207" t="str">
            <v xml:space="preserve">FORNECIMENTO E INSTALAÇAO DE HASTE DE ATERRAMENTO GALVANIZADA A FOGO 3/8"x3,45m (RE-BAR) TEL-760, EXCLISIVE CLIPS</v>
          </cell>
          <cell r="D207" t="str">
            <v>ORSE</v>
          </cell>
          <cell r="E207" t="str">
            <v>UND.</v>
          </cell>
          <cell r="F207">
            <v>8</v>
          </cell>
          <cell r="G207">
            <v>50.81</v>
          </cell>
          <cell r="H207">
            <v>406.48</v>
          </cell>
        </row>
        <row r="208">
          <cell r="B208" t="str">
            <v>GPS-S07904</v>
          </cell>
          <cell r="C208" t="str">
            <v xml:space="preserve">CLIPS 5/8" PARA HASTE DE ATERRAMENTO GALVANIZADA REF.: TEL-5238</v>
          </cell>
          <cell r="D208" t="str">
            <v>ORSE</v>
          </cell>
          <cell r="E208" t="str">
            <v>UND.</v>
          </cell>
          <cell r="F208">
            <v>36</v>
          </cell>
          <cell r="G208">
            <v>8.02</v>
          </cell>
          <cell r="H208">
            <v>288.72000000000003</v>
          </cell>
        </row>
        <row r="209">
          <cell r="B209" t="str">
            <v xml:space="preserve">MALHA DE ATERRAMENTO</v>
          </cell>
          <cell r="H209">
            <v>4224.3600000000006</v>
          </cell>
        </row>
        <row r="210">
          <cell r="B210" t="str">
            <v>96985</v>
          </cell>
          <cell r="C210" t="str">
            <v xml:space="preserve">HASTE DE ATERRAMENTO 5/8 PARA SPDA - FORNECIMENTO E INSTALAÇÃO. AF_12/2017</v>
          </cell>
          <cell r="D210" t="str">
            <v>SINAPI</v>
          </cell>
          <cell r="E210" t="str">
            <v>UN</v>
          </cell>
          <cell r="F210">
            <v>16</v>
          </cell>
          <cell r="G210">
            <v>49.44</v>
          </cell>
          <cell r="H210">
            <v>791.04</v>
          </cell>
        </row>
        <row r="211">
          <cell r="B211" t="str">
            <v>98111</v>
          </cell>
          <cell r="C211" t="str">
            <v xml:space="preserve">CAIXA DE INSPEÇÃO PARA ATERRAMENTO, CIRCULAR, EM POLIETILENO, DIÂMETRO INTERNO = 0,3 M. AF_05/2018</v>
          </cell>
          <cell r="D211" t="str">
            <v>SINAPI</v>
          </cell>
          <cell r="E211" t="str">
            <v>UN</v>
          </cell>
          <cell r="F211">
            <v>6</v>
          </cell>
          <cell r="G211">
            <v>19.809999999999999</v>
          </cell>
          <cell r="H211">
            <v>118.86</v>
          </cell>
        </row>
        <row r="212">
          <cell r="B212" t="str">
            <v>GPS-72254</v>
          </cell>
          <cell r="C212" t="str">
            <v xml:space="preserve">CABO DE COBRE NU 50MM2 - FORNECIMENTO E INSTALACAO</v>
          </cell>
          <cell r="D212" t="str">
            <v>PRÓPRIA</v>
          </cell>
          <cell r="E212" t="str">
            <v>M</v>
          </cell>
          <cell r="F212">
            <v>57</v>
          </cell>
          <cell r="G212">
            <v>31.7</v>
          </cell>
          <cell r="H212">
            <v>1806.9</v>
          </cell>
        </row>
        <row r="213">
          <cell r="B213" t="str">
            <v>GPS-078051_1</v>
          </cell>
          <cell r="C213" t="str">
            <v xml:space="preserve">SOLDA EXOTERMICA COM MOLDE.</v>
          </cell>
          <cell r="D213" t="str">
            <v>SBC</v>
          </cell>
          <cell r="E213" t="str">
            <v>UN</v>
          </cell>
          <cell r="F213">
            <v>21</v>
          </cell>
          <cell r="G213">
            <v>40.76</v>
          </cell>
          <cell r="H213">
            <v>855.96</v>
          </cell>
        </row>
        <row r="214">
          <cell r="B214" t="str">
            <v>93358</v>
          </cell>
          <cell r="C214" t="str">
            <v xml:space="preserve">ESCAVAÇÃO MANUAL DE VALAS. AF_03/2016</v>
          </cell>
          <cell r="D214" t="str">
            <v>SINAPI</v>
          </cell>
          <cell r="E214" t="str">
            <v>M3</v>
          </cell>
          <cell r="F214">
            <v>9</v>
          </cell>
          <cell r="G214">
            <v>57.79</v>
          </cell>
          <cell r="H214">
            <v>520.11</v>
          </cell>
        </row>
        <row r="215">
          <cell r="B215" t="str">
            <v>GPS-S00076</v>
          </cell>
          <cell r="C215" t="str">
            <v xml:space="preserve">REATERRO MANUAL DE VALAS COM ESPALHAMENTO S/ COMPACTAÇÃO</v>
          </cell>
          <cell r="D215" t="str">
            <v>ORSE</v>
          </cell>
          <cell r="E215" t="str">
            <v>M3</v>
          </cell>
          <cell r="F215">
            <v>9</v>
          </cell>
          <cell r="G215">
            <v>14.61</v>
          </cell>
          <cell r="H215">
            <v>131.49</v>
          </cell>
        </row>
        <row r="216">
          <cell r="B216" t="str">
            <v xml:space="preserve">CAIXA DE EQUIPOTENCIALIZAÇÃO E ACESSÓRIOS</v>
          </cell>
          <cell r="H216">
            <v>411.84</v>
          </cell>
        </row>
        <row r="217">
          <cell r="B217" t="str">
            <v>GPS-S11273</v>
          </cell>
          <cell r="C217" t="str">
            <v xml:space="preserve">Caixa de equipotencialização em aço 200x200x90mm, para embutir com tampa, com 9 terminais, ref:TEL-901 ou similar (SPDA)</v>
          </cell>
          <cell r="D217" t="str">
            <v>ORSE</v>
          </cell>
          <cell r="E217" t="str">
            <v>m</v>
          </cell>
          <cell r="F217">
            <v>1</v>
          </cell>
          <cell r="G217">
            <v>407.38</v>
          </cell>
          <cell r="H217">
            <v>407.38</v>
          </cell>
        </row>
        <row r="218">
          <cell r="B218" t="str">
            <v>GPS-S07923</v>
          </cell>
          <cell r="C218" t="str">
            <v xml:space="preserve">TERMINAL DE COMPRESSÃO PARA CABO DE 50 MM2 - FORNECIMENTO E INSTALAÇÃO</v>
          </cell>
          <cell r="D218" t="str">
            <v>ORSE</v>
          </cell>
          <cell r="E218" t="str">
            <v>un</v>
          </cell>
          <cell r="F218">
            <v>1</v>
          </cell>
          <cell r="G218">
            <v>4.46</v>
          </cell>
          <cell r="H218">
            <v>4.46</v>
          </cell>
        </row>
        <row r="219">
          <cell r="B219" t="str">
            <v xml:space="preserve">INSTALAÇÕES HIDRÁULICAS E SANITÁRIAS</v>
          </cell>
          <cell r="H219">
            <v>16255.340000000002</v>
          </cell>
        </row>
        <row r="220">
          <cell r="B220" t="str">
            <v xml:space="preserve">ÁGUAS PLUVIAIS E DRENO DE AR CONDICIONADO</v>
          </cell>
          <cell r="H220">
            <v>2877.57</v>
          </cell>
        </row>
        <row r="221">
          <cell r="B221" t="str">
            <v>TUBOS</v>
          </cell>
          <cell r="H221">
            <v>1828.1299999999999</v>
          </cell>
        </row>
        <row r="222">
          <cell r="B222" t="str">
            <v>89578</v>
          </cell>
          <cell r="C222" t="str">
            <v xml:space="preserve">TUBO PVC, SÉRIE R, ÁGUA PLUVIAL, DN 100 MM, FORNECIDO E INSTALADO EM CONDUTORES VERTICAIS DE ÁGUAS PLUVIAIS. AF_12/2014</v>
          </cell>
          <cell r="D222" t="str">
            <v>SINAPI</v>
          </cell>
          <cell r="E222" t="str">
            <v>M</v>
          </cell>
          <cell r="F222">
            <v>55</v>
          </cell>
          <cell r="G222">
            <v>25.97</v>
          </cell>
          <cell r="H222">
            <v>1428.35</v>
          </cell>
        </row>
        <row r="223">
          <cell r="B223" t="str">
            <v>89357</v>
          </cell>
          <cell r="C223" t="str">
            <v xml:space="preserve">TUBO, PVC, SOLDÁVEL, DN 32MM, INSTALADO EM RAMAL OU SUB-RAMAL DE ÁGUA - FORNECIMENTO E INSTALAÇÃO. AF_12/2014</v>
          </cell>
          <cell r="D223" t="str">
            <v>SINAPI</v>
          </cell>
          <cell r="E223" t="str">
            <v>M</v>
          </cell>
          <cell r="F223">
            <v>18</v>
          </cell>
          <cell r="G223">
            <v>22.21</v>
          </cell>
          <cell r="H223">
            <v>399.78</v>
          </cell>
        </row>
        <row r="224">
          <cell r="B224" t="str">
            <v>CONEXÕES</v>
          </cell>
          <cell r="H224">
            <v>481.6</v>
          </cell>
        </row>
        <row r="225">
          <cell r="B225" t="str">
            <v>89584</v>
          </cell>
          <cell r="C225" t="str">
            <v xml:space="preserve">JOELHO 90 GRAUS, PVC, SERIE R, ÁGUA PLUVIAL, DN 100 MM, JUNTA ELÁSTICA, FORNECIDO E INSTALADO EM CONDUTORES VERTICAIS DE ÁGUAS PLUVIAIS. AF_12/2014</v>
          </cell>
          <cell r="D225" t="str">
            <v>SINAPI</v>
          </cell>
          <cell r="E225" t="str">
            <v>UN</v>
          </cell>
          <cell r="F225">
            <v>12</v>
          </cell>
          <cell r="G225">
            <v>24.52</v>
          </cell>
          <cell r="H225">
            <v>294.24</v>
          </cell>
        </row>
        <row r="226">
          <cell r="B226" t="str">
            <v>GPS-S07752</v>
          </cell>
          <cell r="C226" t="str">
            <v xml:space="preserve">RALO HEMISFÉRICO EM FERRO FUNDIDO TIPO ABACAXI, DN=150MM</v>
          </cell>
          <cell r="D226" t="str">
            <v>ORSE</v>
          </cell>
          <cell r="E226" t="str">
            <v>un</v>
          </cell>
          <cell r="F226">
            <v>4</v>
          </cell>
          <cell r="G226">
            <v>46.84</v>
          </cell>
          <cell r="H226">
            <v>187.36</v>
          </cell>
        </row>
        <row r="227">
          <cell r="B227" t="str">
            <v>CAIXAS</v>
          </cell>
          <cell r="H227">
            <v>567.84</v>
          </cell>
        </row>
        <row r="228">
          <cell r="B228" t="str">
            <v>GPS-74104/001</v>
          </cell>
          <cell r="C228" t="str">
            <v xml:space="preserve">CAIXA DE INSPEÇÃO EM ALVENARIA DE TIJOLO MACIÇO 60X60X60CM, REVESTIDAINTERNAMENTO COM BARRA LISA (CIMENTO E AREIA, TRAÇO 1:4) E=2,0CM, COMTAMPA PRÉ-MOLDADA DE CONCRETO E FUNDO DE CONCRETO 15MPA TIPO C - ESCAVAÇÃO E CONFECÇÃO</v>
          </cell>
          <cell r="D228" t="str">
            <v>SINAPI</v>
          </cell>
          <cell r="E228" t="str">
            <v>UN</v>
          </cell>
          <cell r="F228">
            <v>4</v>
          </cell>
          <cell r="G228">
            <v>141.96</v>
          </cell>
          <cell r="H228">
            <v>567.84</v>
          </cell>
        </row>
        <row r="229">
          <cell r="B229" t="str">
            <v xml:space="preserve">INSTALAÇÕES HIDRÁULICAS</v>
          </cell>
          <cell r="H229">
            <v>7399.49</v>
          </cell>
        </row>
        <row r="230">
          <cell r="B230" t="str">
            <v xml:space="preserve">TUBOS (RAMAL OU SUB-RAMAL)</v>
          </cell>
          <cell r="H230">
            <v>815.62</v>
          </cell>
        </row>
        <row r="231">
          <cell r="B231" t="str">
            <v>89356</v>
          </cell>
          <cell r="C231" t="str">
            <v xml:space="preserve">TUBO, PVC, SOLDÁVEL, DN 25MM, INSTALADO EM RAMAL OU SUB-RAMAL DE ÁGUA - FORNECIMENTO E INSTALAÇÃO. AF_12/2014</v>
          </cell>
          <cell r="D231" t="str">
            <v>SINAPI</v>
          </cell>
          <cell r="E231" t="str">
            <v>M</v>
          </cell>
          <cell r="F231">
            <v>31</v>
          </cell>
          <cell r="G231">
            <v>16.28</v>
          </cell>
          <cell r="H231">
            <v>504.68</v>
          </cell>
        </row>
        <row r="232">
          <cell r="B232" t="str">
            <v>89357</v>
          </cell>
          <cell r="C232" t="str">
            <v xml:space="preserve">TUBO, PVC, SOLDÁVEL, DN 32MM, INSTALADO EM RAMAL OU SUB-RAMAL DE ÁGUA - FORNECIMENTO E INSTALAÇÃO. AF_12/2014</v>
          </cell>
          <cell r="D232" t="str">
            <v>SINAPI</v>
          </cell>
          <cell r="E232" t="str">
            <v>M</v>
          </cell>
          <cell r="F232">
            <v>14</v>
          </cell>
          <cell r="G232">
            <v>22.21</v>
          </cell>
          <cell r="H232">
            <v>310.94</v>
          </cell>
        </row>
        <row r="233">
          <cell r="B233" t="str">
            <v>CONEXÕES</v>
          </cell>
          <cell r="H233">
            <v>311.29000000000002</v>
          </cell>
        </row>
        <row r="234">
          <cell r="B234" t="str">
            <v>GPS-C3653</v>
          </cell>
          <cell r="C234" t="str">
            <v xml:space="preserve">ADAPTADOR PVC P/ REGISTRO 25mm (3/4")</v>
          </cell>
          <cell r="D234" t="str">
            <v>SEINFRA</v>
          </cell>
          <cell r="E234" t="str">
            <v>UN</v>
          </cell>
          <cell r="F234">
            <v>8</v>
          </cell>
          <cell r="G234">
            <v>4.3600000000000003</v>
          </cell>
          <cell r="H234">
            <v>34.880000000000003</v>
          </cell>
        </row>
        <row r="235">
          <cell r="B235" t="str">
            <v>GPS-S01135</v>
          </cell>
          <cell r="C235" t="str">
            <v xml:space="preserve">JOELHO 90º DE PVC RÍGIDO SOLDÁVEL, MARROM DIÂM = 25MM</v>
          </cell>
          <cell r="D235" t="str">
            <v>ORSE</v>
          </cell>
          <cell r="E235" t="str">
            <v>un</v>
          </cell>
          <cell r="F235">
            <v>15</v>
          </cell>
          <cell r="G235">
            <v>7.28</v>
          </cell>
          <cell r="H235">
            <v>109.2</v>
          </cell>
        </row>
        <row r="236">
          <cell r="B236" t="str">
            <v>GPS-S01136</v>
          </cell>
          <cell r="C236" t="str">
            <v xml:space="preserve">JOELHO 90º DE PVC RÍGIDO SOLDÁVEL, MARROM DIÂM = 32MM</v>
          </cell>
          <cell r="D236" t="str">
            <v>ORSE</v>
          </cell>
          <cell r="E236" t="str">
            <v>m</v>
          </cell>
          <cell r="F236">
            <v>8</v>
          </cell>
          <cell r="G236">
            <v>7.78</v>
          </cell>
          <cell r="H236">
            <v>62.24</v>
          </cell>
        </row>
        <row r="237">
          <cell r="B237" t="str">
            <v>89396</v>
          </cell>
          <cell r="C237" t="str">
            <v xml:space="preserve">TÊ COM BUCHA DE LATÃO NA BOLSA CENTRAL, PVC, SOLDÁVEL, DN 25MM X 1/2?, INSTALADO EM RAMAL OU SUB-RAMAL DE ÁGUA - FORNECIMENTO E INSTALAÇÃO. AF_12/2014</v>
          </cell>
          <cell r="D237" t="str">
            <v>SINAPI</v>
          </cell>
          <cell r="E237" t="str">
            <v>UN</v>
          </cell>
          <cell r="F237">
            <v>3</v>
          </cell>
          <cell r="G237">
            <v>14.35</v>
          </cell>
          <cell r="H237">
            <v>43.05</v>
          </cell>
        </row>
        <row r="238">
          <cell r="B238" t="str">
            <v>90373</v>
          </cell>
          <cell r="C238" t="str">
            <v xml:space="preserve">JOELHO 90 GRAUS COM BUCHA DE LATÃO, PVC, SOLDÁVEL, DN 25MM, X 1/2? INSTALADO EM RAMAL OU SUB-RAMAL DE ÁGUA - FORNECIMENTO E INSTALAÇÃO. AF_12/2014</v>
          </cell>
          <cell r="D238" t="str">
            <v>SINAPI</v>
          </cell>
          <cell r="E238" t="str">
            <v>UN</v>
          </cell>
          <cell r="F238">
            <v>6</v>
          </cell>
          <cell r="G238">
            <v>10.32</v>
          </cell>
          <cell r="H238">
            <v>61.92</v>
          </cell>
        </row>
        <row r="239">
          <cell r="B239" t="str">
            <v xml:space="preserve">REGISTROS E AFINS</v>
          </cell>
          <cell r="H239">
            <v>532.79999999999995</v>
          </cell>
        </row>
        <row r="240">
          <cell r="B240" t="str">
            <v>89353</v>
          </cell>
          <cell r="C240" t="str">
            <v xml:space="preserve">REGISTRO DE GAVETA BRUTO, LATÃO, ROSCÁVEL, 3/4", FORNECIDO E INSTALADO EM RAMAL DE ÁGUA. AF_12/2014</v>
          </cell>
          <cell r="D240" t="str">
            <v>SINAPI</v>
          </cell>
          <cell r="E240" t="str">
            <v>UN</v>
          </cell>
          <cell r="F240">
            <v>4</v>
          </cell>
          <cell r="G240">
            <v>31.88</v>
          </cell>
          <cell r="H240">
            <v>127.52</v>
          </cell>
        </row>
        <row r="241">
          <cell r="B241" t="str">
            <v>94792</v>
          </cell>
          <cell r="C241" t="str">
            <v xml:space="preserve">REGISTRO DE GAVETA BRUTO, LATÃO, ROSCÁVEL, 1?, COM ACABAMENTO E CANOPLA CROMADOS, INSTALADO EM RESERVAÇÃO DE ÁGUA DE EDIFICAÇÃO QUE POSSUA RESERVATÓRIO DE FIBRA/FIBROCIMENTO ? FORNECIMENTO E INSTALAÇÃO. AF_06/2016</v>
          </cell>
          <cell r="D241" t="str">
            <v>SINAPI</v>
          </cell>
          <cell r="E241" t="str">
            <v>UN</v>
          </cell>
          <cell r="F241">
            <v>4</v>
          </cell>
          <cell r="G241">
            <v>101.32</v>
          </cell>
          <cell r="H241">
            <v>405.28</v>
          </cell>
        </row>
        <row r="242">
          <cell r="B242" t="str">
            <v>DIVERSOS</v>
          </cell>
          <cell r="H242">
            <v>5739.78</v>
          </cell>
        </row>
        <row r="243">
          <cell r="B243" t="str">
            <v>88547</v>
          </cell>
          <cell r="C243" t="str">
            <v xml:space="preserve">CHAVE DE BOIA AUTOMÁTICA SUPERIOR 10A/250V - FORNECIMENTO E INSTALACAO</v>
          </cell>
          <cell r="D243" t="str">
            <v>SINAPI</v>
          </cell>
          <cell r="E243" t="str">
            <v>UN</v>
          </cell>
          <cell r="F243">
            <v>2</v>
          </cell>
          <cell r="G243">
            <v>74.040000000000006</v>
          </cell>
          <cell r="H243">
            <v>148.08000000000001</v>
          </cell>
        </row>
        <row r="244">
          <cell r="B244" t="str">
            <v>94797</v>
          </cell>
          <cell r="C244" t="str">
            <v xml:space="preserve">TORNEIRA DE BOIA, ROSCÁVEL, 1?, FORNECIDA E INSTALADA EM RESERVAÇÃO DE ÁGUA. AF_06/2016</v>
          </cell>
          <cell r="D244" t="str">
            <v>SINAPI</v>
          </cell>
          <cell r="E244" t="str">
            <v>UN</v>
          </cell>
          <cell r="F244">
            <v>1</v>
          </cell>
          <cell r="G244">
            <v>31.3</v>
          </cell>
          <cell r="H244">
            <v>31.3</v>
          </cell>
        </row>
        <row r="245">
          <cell r="B245" t="str">
            <v>88504</v>
          </cell>
          <cell r="C245" t="str">
            <v xml:space="preserve">CAIXA D´AGUA EM POLIETILENO, 500 LITROS, COM ACESSÓRIOS</v>
          </cell>
          <cell r="D245" t="str">
            <v>SINAPI</v>
          </cell>
          <cell r="E245" t="str">
            <v>UN</v>
          </cell>
          <cell r="F245">
            <v>1</v>
          </cell>
          <cell r="G245">
            <v>553.22</v>
          </cell>
          <cell r="H245">
            <v>553.22</v>
          </cell>
        </row>
        <row r="246">
          <cell r="B246" t="str">
            <v>GPS-88503</v>
          </cell>
          <cell r="C246" t="str">
            <v xml:space="preserve">CAIXA D´ÁGUA EM POLIETILENO, 1500 LITROS, COM ACESSÓRIOS</v>
          </cell>
          <cell r="D246" t="str">
            <v>SINAPI</v>
          </cell>
          <cell r="E246" t="str">
            <v>UN</v>
          </cell>
          <cell r="F246">
            <v>1</v>
          </cell>
          <cell r="G246">
            <v>975.59</v>
          </cell>
          <cell r="H246">
            <v>975.59</v>
          </cell>
        </row>
        <row r="247">
          <cell r="B247" t="str">
            <v>GPS-88503_1</v>
          </cell>
          <cell r="C247" t="str">
            <v xml:space="preserve">CAIXA D´ÁGUA EM POLIETILENO, 5000 LITROS, COM ACESSÓRIOS</v>
          </cell>
          <cell r="D247" t="str">
            <v>SINAPI</v>
          </cell>
          <cell r="E247" t="str">
            <v>UN</v>
          </cell>
          <cell r="F247">
            <v>1</v>
          </cell>
          <cell r="G247">
            <v>1381.34</v>
          </cell>
          <cell r="H247">
            <v>1381.34</v>
          </cell>
        </row>
        <row r="248">
          <cell r="B248" t="str">
            <v>GPS-077109</v>
          </cell>
          <cell r="C248" t="str">
            <v xml:space="preserve">BOMBA SUBMERSA A.PLUVIAIS 0,3CV 1.1/2" 4,3m3/h</v>
          </cell>
          <cell r="D248" t="str">
            <v>SBC</v>
          </cell>
          <cell r="E248" t="str">
            <v>UN</v>
          </cell>
          <cell r="F248">
            <v>1</v>
          </cell>
          <cell r="G248">
            <v>2650.25</v>
          </cell>
          <cell r="H248">
            <v>2650.25</v>
          </cell>
        </row>
        <row r="249">
          <cell r="B249" t="str">
            <v xml:space="preserve">INSTALAÇÕES SANITARIAS</v>
          </cell>
          <cell r="H249">
            <v>2371.4199999999996</v>
          </cell>
        </row>
        <row r="250">
          <cell r="B250" t="str">
            <v xml:space="preserve">TUBOS (RAMAL DE DESCARGA OU RAMAL DE ESGOTO SANITÁRIO)</v>
          </cell>
          <cell r="H250">
            <v>1576.54</v>
          </cell>
        </row>
        <row r="251">
          <cell r="B251" t="str">
            <v>89711</v>
          </cell>
          <cell r="C251" t="str">
            <v xml:space="preserve">TUBO PVC, SERIE NORMAL, ESGOTO PREDIAL, DN 40 MM, FORNECIDO E INSTALADO EM RAMAL DE DESCARGA OU RAMAL DE ESGOTO SANITÁRIO. AF_12/2014</v>
          </cell>
          <cell r="D251" t="str">
            <v>SINAPI</v>
          </cell>
          <cell r="E251" t="str">
            <v>M</v>
          </cell>
          <cell r="F251">
            <v>4</v>
          </cell>
          <cell r="G251">
            <v>14.25</v>
          </cell>
          <cell r="H251">
            <v>57</v>
          </cell>
        </row>
        <row r="252">
          <cell r="B252" t="str">
            <v>89798</v>
          </cell>
          <cell r="C252" t="str">
            <v xml:space="preserve">TUBO PVC, SERIE NORMAL, ESGOTO PREDIAL, DN 50 MM, FORNECIDO E INSTALADO EM PRUMADA DE ESGOTO SANITÁRIO OU VENTILAÇÃO. AF_12/2014</v>
          </cell>
          <cell r="D252" t="str">
            <v>SINAPI</v>
          </cell>
          <cell r="E252" t="str">
            <v>M</v>
          </cell>
          <cell r="F252">
            <v>17</v>
          </cell>
          <cell r="G252">
            <v>7.56</v>
          </cell>
          <cell r="H252">
            <v>128.52000000000001</v>
          </cell>
        </row>
        <row r="253">
          <cell r="B253" t="str">
            <v>89714</v>
          </cell>
          <cell r="C253" t="str">
            <v xml:space="preserve">TUBO PVC, SERIE NORMAL, ESGOTO PREDIAL, DN 100 MM, FORNECIDO E INSTALADO EM RAMAL DE DESCARGA OU RAMAL DE ESGOTO SANITÁRIO. AF_12/2014</v>
          </cell>
          <cell r="D253" t="str">
            <v>SINAPI</v>
          </cell>
          <cell r="E253" t="str">
            <v>M</v>
          </cell>
          <cell r="F253">
            <v>11</v>
          </cell>
          <cell r="G253">
            <v>40.46</v>
          </cell>
          <cell r="H253">
            <v>445.06</v>
          </cell>
        </row>
        <row r="254">
          <cell r="B254" t="str">
            <v>GPS-C0232</v>
          </cell>
          <cell r="C254" t="str">
            <v xml:space="preserve">ASSENTAMENTO DE TUBO DE QUEDA</v>
          </cell>
          <cell r="D254" t="str">
            <v>SEINFRA</v>
          </cell>
          <cell r="E254" t="str">
            <v>M</v>
          </cell>
          <cell r="F254">
            <v>4</v>
          </cell>
          <cell r="G254">
            <v>236.49</v>
          </cell>
          <cell r="H254">
            <v>945.96</v>
          </cell>
        </row>
        <row r="255">
          <cell r="B255" t="str">
            <v xml:space="preserve">CONEXÕES (RAMAL DE DESCARGA OU RAMAL DE ESGOTO SANITÁRIO)</v>
          </cell>
          <cell r="H255">
            <v>487.85</v>
          </cell>
        </row>
        <row r="256">
          <cell r="B256" t="str">
            <v>89731</v>
          </cell>
          <cell r="C256" t="str">
            <v xml:space="preserve">JOELHO 90 GRAUS, PVC, SERIE NORMAL, ESGOTO PREDIAL, DN 50 MM, JUNTA ELÁSTICA, FORNECIDO E INSTALADO EM RAMAL DE DESCARGA OU RAMAL DE ESGOTO SANITÁRIO. AF_12/2014</v>
          </cell>
          <cell r="D256" t="str">
            <v>SINAPI</v>
          </cell>
          <cell r="E256" t="str">
            <v>UN</v>
          </cell>
          <cell r="F256">
            <v>2</v>
          </cell>
          <cell r="G256">
            <v>7.84</v>
          </cell>
          <cell r="H256">
            <v>15.68</v>
          </cell>
        </row>
        <row r="257">
          <cell r="B257" t="str">
            <v>89724</v>
          </cell>
          <cell r="C257" t="str">
            <v xml:space="preserve">JOELHO 90 GRAUS, PVC, SERIE NORMAL, ESGOTO PREDIAL, DN 40 MM, JUNTA SOLDÁVEL, FORNECIDO E INSTALADO EM RAMAL DE DESCARGA OU RAMAL DE ESGOTO SANITÁRIO. AF_12/2014</v>
          </cell>
          <cell r="D257" t="str">
            <v>SINAPI</v>
          </cell>
          <cell r="E257" t="str">
            <v>UN</v>
          </cell>
          <cell r="F257">
            <v>8</v>
          </cell>
          <cell r="G257">
            <v>6.88</v>
          </cell>
          <cell r="H257">
            <v>55.04</v>
          </cell>
        </row>
        <row r="258">
          <cell r="B258" t="str">
            <v>89744</v>
          </cell>
          <cell r="C258" t="str">
            <v xml:space="preserve">JOELHO 90 GRAUS, PVC, SERIE NORMAL, ESGOTO PREDIAL, DN 100 MM, JUNTA ELÁSTICA, FORNECIDO E INSTALADO EM RAMAL DE DESCARGA OU RAMAL DE ESGOTO SANITÁRIO. AF_12/2014</v>
          </cell>
          <cell r="D258" t="str">
            <v>SINAPI</v>
          </cell>
          <cell r="E258" t="str">
            <v>UN</v>
          </cell>
          <cell r="F258">
            <v>2</v>
          </cell>
          <cell r="G258">
            <v>17.03</v>
          </cell>
          <cell r="H258">
            <v>34.06</v>
          </cell>
        </row>
        <row r="259">
          <cell r="B259" t="str">
            <v>89802</v>
          </cell>
          <cell r="C259" t="str">
            <v xml:space="preserve">JOELHO 45 GRAUS, PVC, SERIE NORMAL, ESGOTO PREDIAL, DN 50 MM, JUNTA ELÁSTICA, FORNECIDO E INSTALADO EM PRUMADA DE ESGOTO SANITÁRIO OU VENTILAÇÃO. AF_12/2014</v>
          </cell>
          <cell r="D259" t="str">
            <v>SINAPI</v>
          </cell>
          <cell r="E259" t="str">
            <v>UN</v>
          </cell>
          <cell r="F259">
            <v>14</v>
          </cell>
          <cell r="G259">
            <v>4.91</v>
          </cell>
          <cell r="H259">
            <v>68.739999999999995</v>
          </cell>
        </row>
        <row r="260">
          <cell r="B260" t="str">
            <v>89726</v>
          </cell>
          <cell r="C260" t="str">
            <v xml:space="preserve">JOELHO 45 GRAUS, PVC, SERIE NORMAL, ESGOTO PREDIAL, DN 40 MM, JUNTA SOLDÁVEL, FORNECIDO E INSTALADO EM RAMAL DE DESCARGA OU RAMAL DE ESGOTO SANITÁRIO. AF_12/2014</v>
          </cell>
          <cell r="D260" t="str">
            <v>SINAPI</v>
          </cell>
          <cell r="E260" t="str">
            <v>UN</v>
          </cell>
          <cell r="F260">
            <v>12</v>
          </cell>
          <cell r="G260">
            <v>5.39</v>
          </cell>
          <cell r="H260">
            <v>64.680000000000007</v>
          </cell>
        </row>
        <row r="261">
          <cell r="B261" t="str">
            <v>89810</v>
          </cell>
          <cell r="C261" t="str">
            <v xml:space="preserve">JOELHO 45 GRAUS, PVC, SERIE NORMAL, ESGOTO PREDIAL, DN 100 MM, JUNTA ELÁSTICA, FORNECIDO E INSTALADO EM PRUMADA DE ESGOTO SANITÁRIO OU VENTILAÇÃO. AF_12/2014</v>
          </cell>
          <cell r="D261" t="str">
            <v>SINAPI</v>
          </cell>
          <cell r="E261" t="str">
            <v>UN</v>
          </cell>
          <cell r="F261">
            <v>6</v>
          </cell>
          <cell r="G261">
            <v>12.25</v>
          </cell>
          <cell r="H261">
            <v>73.5</v>
          </cell>
        </row>
        <row r="262">
          <cell r="B262" t="str">
            <v>89797</v>
          </cell>
          <cell r="C262" t="str">
            <v xml:space="preserve">JUNÇÃO SIMPLES, PVC, SERIE NORMAL, ESGOTO PREDIAL, DN 100 X 100 MM, JUNTA ELÁSTICA, FORNECIDO E INSTALADO EM RAMAL DE DESCARGA OU RAMAL DE ESGOTO SANITÁRIO. AF_12/2014</v>
          </cell>
          <cell r="D262" t="str">
            <v>SINAPI</v>
          </cell>
          <cell r="E262" t="str">
            <v>UN</v>
          </cell>
          <cell r="F262">
            <v>2</v>
          </cell>
          <cell r="G262">
            <v>30.71</v>
          </cell>
          <cell r="H262">
            <v>61.42</v>
          </cell>
        </row>
        <row r="263">
          <cell r="B263" t="str">
            <v>72295</v>
          </cell>
          <cell r="C263" t="str">
            <v xml:space="preserve">CAP PVC ESGOTO 100MM (TAMPÃO) - FORNECIMENTO E INSTALAÇÃO</v>
          </cell>
          <cell r="D263" t="str">
            <v>SINAPI</v>
          </cell>
          <cell r="E263" t="str">
            <v>UN</v>
          </cell>
          <cell r="F263">
            <v>1</v>
          </cell>
          <cell r="G263">
            <v>10.61</v>
          </cell>
          <cell r="H263">
            <v>10.61</v>
          </cell>
        </row>
        <row r="264">
          <cell r="B264" t="str">
            <v>89784</v>
          </cell>
          <cell r="C264" t="str">
            <v xml:space="preserve">TE, PVC, SERIE NORMAL, ESGOTO PREDIAL, DN 50 X 50 MM, JUNTA ELÁSTICA, FORNECIDO E INSTALADO EM RAMAL DE DESCARGA OU RAMAL DE ESGOTO SANITÁRIO. AF_12/2014</v>
          </cell>
          <cell r="D264" t="str">
            <v>SINAPI</v>
          </cell>
          <cell r="E264" t="str">
            <v>UN</v>
          </cell>
          <cell r="F264">
            <v>2</v>
          </cell>
          <cell r="G264">
            <v>13.59</v>
          </cell>
          <cell r="H264">
            <v>27.18</v>
          </cell>
        </row>
        <row r="265">
          <cell r="B265" t="str">
            <v>89856</v>
          </cell>
          <cell r="C265" t="str">
            <v xml:space="preserve">LUVA SIMPLES, PVC, SERIE NORMAL, ESGOTO PREDIAL, DN 100 MM, JUNTA ELÁSTICA, FORNECIDO E INSTALADO EM SUBCOLETOR AÉREO DE ESGOTO SANITÁRIO. AF_12/2014</v>
          </cell>
          <cell r="D265" t="str">
            <v>SINAPI</v>
          </cell>
          <cell r="E265" t="str">
            <v>UN</v>
          </cell>
          <cell r="F265">
            <v>4</v>
          </cell>
          <cell r="G265">
            <v>12.62</v>
          </cell>
          <cell r="H265">
            <v>50.48</v>
          </cell>
        </row>
        <row r="266">
          <cell r="B266" t="str">
            <v>89813</v>
          </cell>
          <cell r="C266" t="str">
            <v xml:space="preserve">LUVA SIMPLES, PVC, SERIE NORMAL, ESGOTO PREDIAL, DN 50 MM, JUNTA ELÁSTICA, FORNECIDO E INSTALADO EM PRUMADA DE ESGOTO SANITÁRIO OU VENTILAÇÃO. AF_12/2014</v>
          </cell>
          <cell r="D266" t="str">
            <v>SINAPI</v>
          </cell>
          <cell r="E266" t="str">
            <v>UN</v>
          </cell>
          <cell r="F266">
            <v>6</v>
          </cell>
          <cell r="G266">
            <v>4.41</v>
          </cell>
          <cell r="H266">
            <v>26.46</v>
          </cell>
        </row>
        <row r="267">
          <cell r="B267" t="str">
            <v>CAIXAS</v>
          </cell>
          <cell r="H267">
            <v>307.02999999999997</v>
          </cell>
        </row>
        <row r="268">
          <cell r="B268" t="str">
            <v>GPS-74051/001</v>
          </cell>
          <cell r="C268" t="str">
            <v xml:space="preserve">CAIXA DE GORDURA DUPLA EM CONCRETO PRE-MOLDADO DN 60MM COM TAMPA - FORNECIMENTO E INSTALACAO</v>
          </cell>
          <cell r="D268" t="str">
            <v>SINAPI</v>
          </cell>
          <cell r="E268" t="str">
            <v>UN</v>
          </cell>
          <cell r="F268">
            <v>1</v>
          </cell>
          <cell r="G268">
            <v>279.25</v>
          </cell>
          <cell r="H268">
            <v>279.25</v>
          </cell>
        </row>
        <row r="269">
          <cell r="B269" t="str">
            <v>GPS-522265</v>
          </cell>
          <cell r="C269" t="str">
            <v xml:space="preserve">VEDACAO PVC, 100 MM, PARA SAIDA VASO SANITARIO</v>
          </cell>
          <cell r="D269" t="str">
            <v>SBC</v>
          </cell>
          <cell r="E269" t="str">
            <v>UN</v>
          </cell>
          <cell r="F269">
            <v>2</v>
          </cell>
          <cell r="G269">
            <v>8.85</v>
          </cell>
          <cell r="H269">
            <v>17.7</v>
          </cell>
        </row>
        <row r="270">
          <cell r="B270" t="str">
            <v>GPS-C4822</v>
          </cell>
          <cell r="C270" t="str">
            <v xml:space="preserve">TERMINAL DE VENTILAÇÃO PVC 50MM</v>
          </cell>
          <cell r="D270" t="str">
            <v>SEINFRA</v>
          </cell>
          <cell r="E270" t="str">
            <v>UN</v>
          </cell>
          <cell r="F270">
            <v>1</v>
          </cell>
          <cell r="G270">
            <v>10.08</v>
          </cell>
          <cell r="H270">
            <v>10.08</v>
          </cell>
        </row>
        <row r="271">
          <cell r="B271" t="str">
            <v xml:space="preserve">LOUÇAS E METAIS</v>
          </cell>
          <cell r="H271">
            <v>2722.3</v>
          </cell>
        </row>
        <row r="272">
          <cell r="B272" t="str">
            <v>LOUÇAS</v>
          </cell>
          <cell r="H272">
            <v>1817.37</v>
          </cell>
        </row>
        <row r="273">
          <cell r="B273" t="str">
            <v>GPS-86888</v>
          </cell>
          <cell r="C273" t="str">
            <v xml:space="preserve">VASO SANITÁRIO SIFONADO COM DESCARGA EMBUTIDA DE DUPLO ACIONAMENTO 6 OU 10 LITROS, LOUÇA BRANCA, INCLUSO ASSENTO SANITÁRIO DE PLÁSTICO COM TAMPA - FORNECIMENTO E INSTALAÇÃO.</v>
          </cell>
          <cell r="D273" t="str">
            <v>SINAPI</v>
          </cell>
          <cell r="E273" t="str">
            <v>UN</v>
          </cell>
          <cell r="F273">
            <v>2</v>
          </cell>
          <cell r="G273">
            <v>359.38</v>
          </cell>
          <cell r="H273">
            <v>718.76</v>
          </cell>
        </row>
        <row r="274">
          <cell r="B274" t="str">
            <v>C1619</v>
          </cell>
          <cell r="C274" t="str">
            <v xml:space="preserve">LAVATÓRIO DE LOUÇA BRANCA S/COLUNA C/TORNEIRA E ACESSÓRIOS - DE CANTO</v>
          </cell>
          <cell r="D274" t="str">
            <v>SEINFRA</v>
          </cell>
          <cell r="E274" t="str">
            <v>UN</v>
          </cell>
          <cell r="F274">
            <v>2</v>
          </cell>
          <cell r="G274">
            <v>346.94</v>
          </cell>
          <cell r="H274">
            <v>693.88</v>
          </cell>
        </row>
        <row r="275">
          <cell r="B275" t="str">
            <v>86923</v>
          </cell>
          <cell r="C275" t="str">
            <v xml:space="preserve">TANQUE DE LOUÇA BRANCA SUSPENSO, 18L OU EQUIVALENTE, INCLUSO SIFÃO TIPO GARRAFA EM PVC, VÁLVULA PLÁSTICA E TORNEIRA DE METAL CROMADO PADRÃO POPULAR - FORNECIMENTO E INSTALAÇÃO. AF_12/2013</v>
          </cell>
          <cell r="D275" t="str">
            <v>SINAPI</v>
          </cell>
          <cell r="E275" t="str">
            <v>UN</v>
          </cell>
          <cell r="F275">
            <v>1</v>
          </cell>
          <cell r="G275">
            <v>404.73</v>
          </cell>
          <cell r="H275">
            <v>404.73</v>
          </cell>
        </row>
        <row r="276">
          <cell r="B276" t="str">
            <v>METAIS</v>
          </cell>
          <cell r="H276">
            <v>904.93000000000006</v>
          </cell>
        </row>
        <row r="277">
          <cell r="B277" t="str">
            <v>GPS-C1151</v>
          </cell>
          <cell r="C277" t="str">
            <v xml:space="preserve">DUCHA P/ WC METALICA (INSTALADO)</v>
          </cell>
          <cell r="D277" t="str">
            <v>SEINFRA</v>
          </cell>
          <cell r="E277" t="str">
            <v>UN</v>
          </cell>
          <cell r="F277">
            <v>2</v>
          </cell>
          <cell r="G277">
            <v>64.55</v>
          </cell>
          <cell r="H277">
            <v>129.1</v>
          </cell>
        </row>
        <row r="278">
          <cell r="B278" t="str">
            <v>86886</v>
          </cell>
          <cell r="C278" t="str">
            <v xml:space="preserve">ENGATE FLEXÍVEL EM INOX, 1/2? X 30CM - FORNECIMENTO E INSTALAÇÃO. AF_12/2013</v>
          </cell>
          <cell r="D278" t="str">
            <v>SINAPI</v>
          </cell>
          <cell r="E278" t="str">
            <v>UN</v>
          </cell>
          <cell r="F278">
            <v>4</v>
          </cell>
          <cell r="G278">
            <v>26.37</v>
          </cell>
          <cell r="H278">
            <v>105.48</v>
          </cell>
        </row>
        <row r="279">
          <cell r="B279" t="str">
            <v>86881</v>
          </cell>
          <cell r="C279" t="str">
            <v xml:space="preserve">SIFÃO DO TIPO GARRAFA EM METAL CROMADO 1 X 1.1/2" - FORNECIMENTO E INSTALAÇÃO. AF_12/2013</v>
          </cell>
          <cell r="D279" t="str">
            <v>SINAPI</v>
          </cell>
          <cell r="E279" t="str">
            <v>UN</v>
          </cell>
          <cell r="F279">
            <v>3</v>
          </cell>
          <cell r="G279">
            <v>105.21</v>
          </cell>
          <cell r="H279">
            <v>315.63</v>
          </cell>
        </row>
        <row r="280">
          <cell r="B280" t="str">
            <v>86910</v>
          </cell>
          <cell r="C280" t="str">
            <v xml:space="preserve">TORNEIRA CROMADA TUBO MÓVEL, DE PAREDE, 1/2" OU 3/4", PARA PIA DE COZINHA, PADRÃO MÉDIO - FORNECIMENTO E INSTALAÇÃO. AF_12/2013</v>
          </cell>
          <cell r="D280" t="str">
            <v>SINAPI</v>
          </cell>
          <cell r="E280" t="str">
            <v>UN</v>
          </cell>
          <cell r="F280">
            <v>1</v>
          </cell>
          <cell r="G280">
            <v>81.3</v>
          </cell>
          <cell r="H280">
            <v>81.3</v>
          </cell>
        </row>
        <row r="281">
          <cell r="B281" t="str">
            <v>GPS-86911</v>
          </cell>
          <cell r="C281" t="str">
            <v xml:space="preserve">TORNEIRA CROMADA DE MESA PARA LAVATORIO TEMPORIZADA PRESSAO BICA BAIXA, DE COZINHA, PADRÃO POPULAR - FORNECIMENTO E INSTALAÇÃO.</v>
          </cell>
          <cell r="D281" t="str">
            <v>SINAPI</v>
          </cell>
          <cell r="E281" t="str">
            <v>UN</v>
          </cell>
          <cell r="F281">
            <v>2</v>
          </cell>
          <cell r="G281">
            <v>136.71</v>
          </cell>
          <cell r="H281">
            <v>273.42</v>
          </cell>
        </row>
        <row r="282">
          <cell r="B282" t="str">
            <v>DIVERSOS</v>
          </cell>
          <cell r="H282">
            <v>884.56</v>
          </cell>
        </row>
        <row r="283">
          <cell r="B283" t="str">
            <v>GPS-95542</v>
          </cell>
          <cell r="C283" t="str">
            <v xml:space="preserve">TOALHEIRO PLASTICO TIPO DISPENSER PARA PAPEL TOALHA INTERFOLHADO INCLUSO FIXAÇÃO.</v>
          </cell>
          <cell r="D283" t="str">
            <v>SINAPI</v>
          </cell>
          <cell r="E283" t="str">
            <v>UN</v>
          </cell>
          <cell r="F283">
            <v>2</v>
          </cell>
          <cell r="G283">
            <v>47.39</v>
          </cell>
          <cell r="H283">
            <v>94.78</v>
          </cell>
        </row>
        <row r="284">
          <cell r="B284" t="str">
            <v>95544</v>
          </cell>
          <cell r="C284" t="str">
            <v xml:space="preserve">PAPELEIRA DE PAREDE EM METAL CROMADO SEM TAMPA, INCLUSO FIXAÇÃO. AF_10/2016</v>
          </cell>
          <cell r="D284" t="str">
            <v>SINAPI</v>
          </cell>
          <cell r="E284" t="str">
            <v>UN</v>
          </cell>
          <cell r="F284">
            <v>2</v>
          </cell>
          <cell r="G284">
            <v>30.03</v>
          </cell>
          <cell r="H284">
            <v>60.06</v>
          </cell>
        </row>
        <row r="285">
          <cell r="B285" t="str">
            <v>95547</v>
          </cell>
          <cell r="C285" t="str">
            <v xml:space="preserve">SABONETEIRA PLASTICA TIPO DISPENSER PARA SABONETE LIQUIDO COM RESERVATORIO 800 A 1500 ML, INCLUSO FIXAÇÃO. AF_10/2016</v>
          </cell>
          <cell r="D285" t="str">
            <v>SINAPI</v>
          </cell>
          <cell r="E285" t="str">
            <v>UN</v>
          </cell>
          <cell r="F285">
            <v>2</v>
          </cell>
          <cell r="G285">
            <v>49.34</v>
          </cell>
          <cell r="H285">
            <v>98.68</v>
          </cell>
        </row>
        <row r="286">
          <cell r="B286" t="str">
            <v>GPS-C1898_A</v>
          </cell>
          <cell r="C286" t="str">
            <v xml:space="preserve">BARRA DE APOIO RETA, EM ACO INOX POLIDO, COMPRIMENTO 80CM, DIAMETRO MINIMO 3CM</v>
          </cell>
          <cell r="D286" t="str">
            <v>SEINFRA</v>
          </cell>
          <cell r="E286" t="str">
            <v>UN</v>
          </cell>
          <cell r="F286">
            <v>2</v>
          </cell>
          <cell r="G286">
            <v>167.55</v>
          </cell>
          <cell r="H286">
            <v>335.1</v>
          </cell>
        </row>
        <row r="287">
          <cell r="B287" t="str">
            <v>GPS-C1898_B</v>
          </cell>
          <cell r="C287" t="str">
            <v xml:space="preserve">BARRA DE APOIO RETA, EM ACO INOX POLIDO, COMPRIMENTO 40CM, DIAMETRO MINIMO 3CM</v>
          </cell>
          <cell r="D287" t="str">
            <v>SEINFRA</v>
          </cell>
          <cell r="E287" t="str">
            <v>UN</v>
          </cell>
          <cell r="F287">
            <v>2</v>
          </cell>
          <cell r="G287">
            <v>147.97</v>
          </cell>
          <cell r="H287">
            <v>295.94</v>
          </cell>
        </row>
        <row r="288">
          <cell r="B288" t="str">
            <v xml:space="preserve">INSTALAÇÕES DE COMBATE A INCÊNDIO</v>
          </cell>
          <cell r="H288">
            <v>1400.79</v>
          </cell>
        </row>
        <row r="289">
          <cell r="B289" t="str">
            <v>EQUIPAMENTOS</v>
          </cell>
          <cell r="H289">
            <v>816.93000000000006</v>
          </cell>
        </row>
        <row r="290">
          <cell r="B290" t="str">
            <v>83635</v>
          </cell>
          <cell r="C290" t="str">
            <v xml:space="preserve">EXTINTOR INCENDIO TP PO QUIMICO 6KG - FORNECIMENTO E INSTALACAO</v>
          </cell>
          <cell r="D290" t="str">
            <v>SINAPI</v>
          </cell>
          <cell r="E290" t="str">
            <v>UN</v>
          </cell>
          <cell r="F290">
            <v>3</v>
          </cell>
          <cell r="G290">
            <v>157.72</v>
          </cell>
          <cell r="H290">
            <v>473.16</v>
          </cell>
        </row>
        <row r="291">
          <cell r="B291" t="str">
            <v>GPS-058618</v>
          </cell>
          <cell r="C291" t="str">
            <v xml:space="preserve">SUPORTE DE PISO PARA EXTINTOR DE INCENDIO</v>
          </cell>
          <cell r="D291" t="str">
            <v>SBC</v>
          </cell>
          <cell r="E291" t="str">
            <v>UN</v>
          </cell>
          <cell r="F291">
            <v>3</v>
          </cell>
          <cell r="G291">
            <v>19.68</v>
          </cell>
          <cell r="H291">
            <v>59.04</v>
          </cell>
        </row>
        <row r="292">
          <cell r="B292" t="str">
            <v>GPS-060214_1</v>
          </cell>
          <cell r="C292" t="str">
            <v xml:space="preserve">UNIDADE AUTÔNOMA COM 30 LEDS E BALIZAMENTO NAS DUAS FACES FIXADA NO TETO OU PENDENTE NO PERFILADO, COM HASTE ("SAÍDA" NAS DUAS FACES).</v>
          </cell>
          <cell r="D292" t="str">
            <v>SBC</v>
          </cell>
          <cell r="E292" t="str">
            <v>UN</v>
          </cell>
          <cell r="F292">
            <v>3</v>
          </cell>
          <cell r="G292">
            <v>94.91</v>
          </cell>
          <cell r="H292">
            <v>284.73</v>
          </cell>
        </row>
        <row r="293">
          <cell r="B293" t="str">
            <v>SINALIZAÇÃO</v>
          </cell>
          <cell r="H293">
            <v>583.8599999999999</v>
          </cell>
        </row>
        <row r="294">
          <cell r="B294" t="str">
            <v>GPS-36.20.280_7</v>
          </cell>
          <cell r="C294" t="str">
            <v xml:space="preserve">PLACA DE PROIBIÇÃO "P1 - PROIBIDO FUMAR", SÍMBOLO: QUADRADO, FUNDO: AMARELO, PICTOGRAMA: FOTOLUMINESCENTE, DIMENSÃO: 300
</v>
          </cell>
          <cell r="D294" t="str">
            <v>CPOS</v>
          </cell>
          <cell r="E294" t="str">
            <v>un</v>
          </cell>
          <cell r="F294">
            <v>2</v>
          </cell>
          <cell r="G294">
            <v>49.86</v>
          </cell>
          <cell r="H294">
            <v>99.72</v>
          </cell>
        </row>
        <row r="295">
          <cell r="B295" t="str">
            <v>GPS-36.20.280_10</v>
          </cell>
          <cell r="C295" t="str">
            <v xml:space="preserve">PLACA DE ALERTA "A5 - CUIDADO, RISCO DE CHOQUE ELÉTRICO", SÍMBOLO: TRIÂNGULAR, FUNDO: AMARELO, PICTOGRAMA: FOTOLUMINESCENTE, DIMENSÃO:300 
</v>
          </cell>
          <cell r="D295" t="str">
            <v>CPOS</v>
          </cell>
          <cell r="E295" t="str">
            <v>un</v>
          </cell>
          <cell r="F295">
            <v>1</v>
          </cell>
          <cell r="G295">
            <v>49.86</v>
          </cell>
          <cell r="H295">
            <v>49.86</v>
          </cell>
        </row>
        <row r="296">
          <cell r="B296" t="str">
            <v>GPS-36.20.280_11</v>
          </cell>
          <cell r="C296" t="str">
            <v xml:space="preserve">PLACA DE ORIENTAÇÃO E SALVAMENTO "S2 - SAÍDA DE EMERGÊNCIA", SÍMBOLO: RETANGULAR, FUNDO: VERDE, PICTOGRAMA: FOTOLUMINESCENTE, DIMENSÃO: 300X150
</v>
          </cell>
          <cell r="D296" t="str">
            <v>CPOS</v>
          </cell>
          <cell r="E296" t="str">
            <v>un</v>
          </cell>
          <cell r="F296">
            <v>1</v>
          </cell>
          <cell r="G296">
            <v>29.07</v>
          </cell>
          <cell r="H296">
            <v>29.07</v>
          </cell>
        </row>
        <row r="297">
          <cell r="B297" t="str">
            <v>GPS-36.20.280_11</v>
          </cell>
          <cell r="C297" t="str">
            <v xml:space="preserve">PLACA DE ORIENTAÇÃO E SALVAMENTO "S12 - SAÍDA DE EMERGÊNCIA", SÍMBOLO: RETANGULAR, FUNDO: VERDE, PICTOGRAMA: FOTOLUMINESCENTE, DIMENSÃO: 300X150
</v>
          </cell>
          <cell r="D297" t="str">
            <v>CPOS</v>
          </cell>
          <cell r="E297" t="str">
            <v>un</v>
          </cell>
          <cell r="F297">
            <v>3</v>
          </cell>
          <cell r="G297">
            <v>29.07</v>
          </cell>
          <cell r="H297">
            <v>87.21</v>
          </cell>
        </row>
        <row r="298">
          <cell r="B298" t="str">
            <v>GPS-36.20.280_13</v>
          </cell>
          <cell r="C298" t="str">
            <v xml:space="preserve">PLACA DE EQUIPAMENTOS DE COMBATE A INCÊNDIO E ALARME "E5 -  EXTINTOR DE INCÊNDIO", SÍMBOLO: QUADRADO, FUNDO: VERMELHO, PICTOGRAMA: FOTOLUMINESCENTE, DIMENSÃO: 300
</v>
          </cell>
          <cell r="D298" t="str">
            <v>CPOS</v>
          </cell>
          <cell r="E298" t="str">
            <v>un</v>
          </cell>
          <cell r="F298">
            <v>3</v>
          </cell>
          <cell r="G298">
            <v>49.86</v>
          </cell>
          <cell r="H298">
            <v>149.58000000000001</v>
          </cell>
        </row>
        <row r="299">
          <cell r="B299" t="str">
            <v>GPS-180051</v>
          </cell>
          <cell r="C299" t="str">
            <v xml:space="preserve">IDENTIFICAÇÃO DE EQUIPAMENTOS DE COMBATE A INCÊNDIO E ALARME "E17 -  SINALIZAÇÃO DE SOLO PARA EQUIPAMENTOS DE COMBATE A INCÊNDIO (EXTINTORES)", SÍMBOLO: QUADRADO (1,00M X 1,00M), FUNDO: VERMELHO (0,70M X 0,70M), BORDA: AMARELA (LARGURA=0,15M)
</v>
          </cell>
          <cell r="D299" t="str">
            <v>SBC</v>
          </cell>
          <cell r="E299" t="str">
            <v>UN</v>
          </cell>
          <cell r="F299">
            <v>3</v>
          </cell>
          <cell r="G299">
            <v>6.28</v>
          </cell>
          <cell r="H299">
            <v>18.84</v>
          </cell>
        </row>
        <row r="300">
          <cell r="B300" t="str">
            <v>GPS-36.20.280_13</v>
          </cell>
          <cell r="C300" t="str">
            <v xml:space="preserve">PLACA DE SINALIZAÇÃO COM NÚMERO DE TELEFONE "193", SÍMBOLO: CIRCULAR, FUNDO: AMARELA, TIRA CIRCULAR E TEXTO: VERMELHA,DIMENSÃO: DIAMETRO 400</v>
          </cell>
          <cell r="D300" t="str">
            <v>CPOS</v>
          </cell>
          <cell r="E300" t="str">
            <v>un</v>
          </cell>
          <cell r="F300">
            <v>3</v>
          </cell>
          <cell r="G300">
            <v>49.86</v>
          </cell>
          <cell r="H300">
            <v>149.58000000000001</v>
          </cell>
        </row>
        <row r="301">
          <cell r="B301" t="str">
            <v xml:space="preserve">INSTALAÇÕES DE TELECOMUNICAÇÃO E CFTV </v>
          </cell>
          <cell r="H301">
            <v>11497.530000000002</v>
          </cell>
        </row>
        <row r="302">
          <cell r="B302" t="str">
            <v xml:space="preserve">RACKS E MATERIAIS</v>
          </cell>
          <cell r="H302">
            <v>7180.6299999999992</v>
          </cell>
        </row>
        <row r="303">
          <cell r="B303" t="str">
            <v>GPS-C4564</v>
          </cell>
          <cell r="C303" t="str">
            <v xml:space="preserve">DISTRIBUIDOR INTERNO ÓPTICO - D.I.O. PARA 12 FIBRAS MONO-MODO, PADRÃO 19"</v>
          </cell>
          <cell r="D303" t="str">
            <v>SEINFRA</v>
          </cell>
          <cell r="E303" t="str">
            <v>UN</v>
          </cell>
          <cell r="F303">
            <v>1</v>
          </cell>
          <cell r="G303">
            <v>506.54</v>
          </cell>
          <cell r="H303">
            <v>506.54</v>
          </cell>
        </row>
        <row r="304">
          <cell r="B304" t="str">
            <v>GPS-S00755_2</v>
          </cell>
          <cell r="C304" t="str">
            <v xml:space="preserve">FORNECIMENTO E INSTALAÇÃO DE NO-BREAK 110/220 V, 1.2 KVA COM 03 SAÍDAS 110 V AC</v>
          </cell>
          <cell r="D304" t="str">
            <v>ORSE</v>
          </cell>
          <cell r="E304" t="str">
            <v xml:space="preserve">UN </v>
          </cell>
          <cell r="F304">
            <v>1</v>
          </cell>
          <cell r="G304">
            <v>673.18</v>
          </cell>
          <cell r="H304">
            <v>673.18</v>
          </cell>
        </row>
        <row r="305">
          <cell r="B305" t="str">
            <v>GPS-S10268</v>
          </cell>
          <cell r="C305" t="str">
            <v xml:space="preserve">FORNECIMENTO E INSTALAÇÃO DE PATH CORDS CAT.6 C/2,50M</v>
          </cell>
          <cell r="D305" t="str">
            <v>ORSE</v>
          </cell>
          <cell r="E305" t="str">
            <v>un</v>
          </cell>
          <cell r="F305">
            <v>14</v>
          </cell>
          <cell r="G305">
            <v>26.19</v>
          </cell>
          <cell r="H305">
            <v>366.66</v>
          </cell>
        </row>
        <row r="306">
          <cell r="B306" t="str">
            <v>GPS-S08683</v>
          </cell>
          <cell r="C306" t="str">
            <v xml:space="preserve">Fornecimento e instalação de rack de piso 19" x 24u x 700mm</v>
          </cell>
          <cell r="D306" t="str">
            <v>ORSE</v>
          </cell>
          <cell r="E306" t="str">
            <v>un</v>
          </cell>
          <cell r="F306">
            <v>1</v>
          </cell>
          <cell r="G306">
            <v>1834.99</v>
          </cell>
          <cell r="H306">
            <v>1834.99</v>
          </cell>
        </row>
        <row r="307">
          <cell r="B307" t="str">
            <v>GPS-059439_2</v>
          </cell>
          <cell r="C307" t="str">
            <v xml:space="preserve">SWITCH 48 PORTAS</v>
          </cell>
          <cell r="D307" t="str">
            <v>PRÓPRIA</v>
          </cell>
          <cell r="E307" t="str">
            <v>UN</v>
          </cell>
          <cell r="F307">
            <v>1</v>
          </cell>
          <cell r="G307">
            <v>3084.52</v>
          </cell>
          <cell r="H307">
            <v>3084.52</v>
          </cell>
        </row>
        <row r="308">
          <cell r="B308" t="str">
            <v>GPS-S08362</v>
          </cell>
          <cell r="C308" t="str">
            <v xml:space="preserve">FORNECIMENTO E MONTAGEM DE GUIA DE CABOS HORIZONTAIS CORPO DE AÇO SAE 1020, PROF=40MM</v>
          </cell>
          <cell r="D308" t="str">
            <v>ORSE</v>
          </cell>
          <cell r="E308" t="str">
            <v>un</v>
          </cell>
          <cell r="F308">
            <v>3</v>
          </cell>
          <cell r="G308">
            <v>21.72</v>
          </cell>
          <cell r="H308">
            <v>65.16</v>
          </cell>
        </row>
        <row r="309">
          <cell r="B309" t="str">
            <v>GPS-C3768_1</v>
          </cell>
          <cell r="C309" t="str">
            <v xml:space="preserve">PATCH PANEL 24 PORTAS, CATEGORIA 6</v>
          </cell>
          <cell r="D309" t="str">
            <v>ORSE</v>
          </cell>
          <cell r="E309" t="str">
            <v>UN</v>
          </cell>
          <cell r="F309">
            <v>1</v>
          </cell>
          <cell r="G309">
            <v>600.98</v>
          </cell>
          <cell r="H309">
            <v>600.98</v>
          </cell>
        </row>
        <row r="310">
          <cell r="B310" t="str">
            <v>GPS-S11419</v>
          </cell>
          <cell r="C310" t="str">
            <v xml:space="preserve">RÉGUA PARA RACK COM 8 TOMADAS</v>
          </cell>
          <cell r="D310" t="str">
            <v>ORSE</v>
          </cell>
          <cell r="E310" t="str">
            <v>UN</v>
          </cell>
          <cell r="F310">
            <v>1</v>
          </cell>
          <cell r="G310">
            <v>48.6</v>
          </cell>
          <cell r="H310">
            <v>48.6</v>
          </cell>
        </row>
        <row r="311">
          <cell r="B311" t="str">
            <v xml:space="preserve">ELETRODUTOS E ELETROCALHAS</v>
          </cell>
          <cell r="H311">
            <v>821.2</v>
          </cell>
        </row>
        <row r="312">
          <cell r="B312" t="str">
            <v>91863</v>
          </cell>
          <cell r="C312" t="str">
            <v xml:space="preserve">ELETRODUTO RÍGIDO ROSCÁVEL, PVC, DN 25 MM (3/4"), PARA CIRCUITOS TERMINAIS, INSTALADO EM FORRO - FORNECIMENTO E INSTALAÇÃO. AF_12/2015</v>
          </cell>
          <cell r="D312" t="str">
            <v>SINAPI</v>
          </cell>
          <cell r="E312" t="str">
            <v>M</v>
          </cell>
          <cell r="F312">
            <v>30</v>
          </cell>
          <cell r="G312">
            <v>7.81</v>
          </cell>
          <cell r="H312">
            <v>234.3</v>
          </cell>
        </row>
        <row r="313">
          <cell r="B313" t="str">
            <v>91871</v>
          </cell>
          <cell r="C313" t="str">
            <v xml:space="preserve">ELETRODUTO RÍGIDO ROSCÁVEL, PVC, DN 25 MM (3/4"), PARA CIRCUITOS TERMINAIS, INSTALADO EM PAREDE - FORNECIMENTO E INSTALAÇÃO. AF_12/2015</v>
          </cell>
          <cell r="D313" t="str">
            <v>SINAPI</v>
          </cell>
          <cell r="E313" t="str">
            <v>M</v>
          </cell>
          <cell r="F313">
            <v>24</v>
          </cell>
          <cell r="G313">
            <v>8.83</v>
          </cell>
          <cell r="H313">
            <v>211.92</v>
          </cell>
        </row>
        <row r="314">
          <cell r="B314" t="str">
            <v>GPS-S11749</v>
          </cell>
          <cell r="C314" t="str">
            <v xml:space="preserve">Eletroduto metalico flexivel revestido externamente com pvc preto, diametro externo de 25 mm (3/4"), tipo sealtubo</v>
          </cell>
          <cell r="D314" t="str">
            <v>ORSE</v>
          </cell>
          <cell r="E314" t="str">
            <v>m</v>
          </cell>
          <cell r="F314">
            <v>2</v>
          </cell>
          <cell r="G314">
            <v>8.5399999999999991</v>
          </cell>
          <cell r="H314">
            <v>17.079999999999998</v>
          </cell>
        </row>
        <row r="315">
          <cell r="B315" t="str">
            <v>91890</v>
          </cell>
          <cell r="C315" t="str">
            <v xml:space="preserve">CURVA 90 GRAUS PARA ELETRODUTO, PVC, ROSCÁVEL, DN 25 MM (3/4"), PARA CIRCUITOS TERMINAIS, INSTALADA EM FORRO - FORNECIMENTO E INSTALAÇÃO. AF_12/2015</v>
          </cell>
          <cell r="D315" t="str">
            <v>SINAPI</v>
          </cell>
          <cell r="E315" t="str">
            <v>UN</v>
          </cell>
          <cell r="F315">
            <v>12</v>
          </cell>
          <cell r="G315">
            <v>7.64</v>
          </cell>
          <cell r="H315">
            <v>91.68</v>
          </cell>
        </row>
        <row r="316">
          <cell r="B316" t="str">
            <v>91875</v>
          </cell>
          <cell r="C316" t="str">
            <v xml:space="preserve">LUVA PARA ELETRODUTO, PVC, ROSCÁVEL, DN 25 MM (3/4"), PARA CIRCUITOS TERMINAIS, INSTALADA EM FORRO - FORNECIMENTO E INSTALAÇÃO. AF_12/2015</v>
          </cell>
          <cell r="D316" t="str">
            <v>SINAPI</v>
          </cell>
          <cell r="E316" t="str">
            <v>UN</v>
          </cell>
          <cell r="F316">
            <v>24</v>
          </cell>
          <cell r="G316">
            <v>4.72</v>
          </cell>
          <cell r="H316">
            <v>113.28</v>
          </cell>
        </row>
        <row r="317">
          <cell r="B317" t="str">
            <v>91914</v>
          </cell>
          <cell r="C317" t="str">
            <v xml:space="preserve">CURVA 90 GRAUS PARA ELETRODUTO, PVC, ROSCÁVEL, DN 25 MM (3/4"), PARA CIRCUITOS TERMINAIS, INSTALADA EM PAREDE - FORNECIMENTO E INSTALAÇÃO. AF_12/2015</v>
          </cell>
          <cell r="D317" t="str">
            <v>SINAPI</v>
          </cell>
          <cell r="E317" t="str">
            <v>UN</v>
          </cell>
          <cell r="F317">
            <v>2</v>
          </cell>
          <cell r="G317">
            <v>10.61</v>
          </cell>
          <cell r="H317">
            <v>21.22</v>
          </cell>
        </row>
        <row r="318">
          <cell r="B318" t="str">
            <v>91884</v>
          </cell>
          <cell r="C318" t="str">
            <v xml:space="preserve">LUVA PARA ELETRODUTO, PVC, ROSCÁVEL, DN 25 MM (3/4"), PARA CIRCUITOS TERMINAIS, INSTALADA EM PAREDE - FORNECIMENTO E INSTALAÇÃO. AF_12/2015</v>
          </cell>
          <cell r="D318" t="str">
            <v>SINAPI</v>
          </cell>
          <cell r="E318" t="str">
            <v>UN</v>
          </cell>
          <cell r="F318">
            <v>4</v>
          </cell>
          <cell r="G318">
            <v>6.68</v>
          </cell>
          <cell r="H318">
            <v>26.72</v>
          </cell>
        </row>
        <row r="319">
          <cell r="B319" t="str">
            <v>93358</v>
          </cell>
          <cell r="C319" t="str">
            <v xml:space="preserve">ESCAVAÇÃO MANUAL DE VALA COM PROFUNDIDADE MENOR OU IGUAL A 1,30 M. AF_03/2016</v>
          </cell>
          <cell r="D319" t="str">
            <v>SINAPI</v>
          </cell>
          <cell r="E319" t="str">
            <v>M3</v>
          </cell>
          <cell r="F319">
            <v>0.84</v>
          </cell>
          <cell r="G319">
            <v>57.79</v>
          </cell>
          <cell r="H319">
            <v>48.54</v>
          </cell>
        </row>
        <row r="320">
          <cell r="B320" t="str">
            <v>GPS-S00076</v>
          </cell>
          <cell r="C320" t="str">
            <v xml:space="preserve">REATERRO MANUAL DE VALAS COM ESPALHAMENTO S/ COMPACTAÇÃO</v>
          </cell>
          <cell r="D320" t="str">
            <v>ORSE</v>
          </cell>
          <cell r="E320" t="str">
            <v>M3</v>
          </cell>
          <cell r="F320">
            <v>0.33</v>
          </cell>
          <cell r="G320">
            <v>14.61</v>
          </cell>
          <cell r="H320">
            <v>4.82</v>
          </cell>
        </row>
        <row r="321">
          <cell r="B321" t="str">
            <v>GPS-062310_1</v>
          </cell>
          <cell r="C321" t="str">
            <v xml:space="preserve">BOX RETO PARA ELETRODUTO FLEXIVEL DE 3/4"</v>
          </cell>
          <cell r="D321" t="str">
            <v>SBC</v>
          </cell>
          <cell r="E321" t="str">
            <v>UN</v>
          </cell>
          <cell r="F321">
            <v>4</v>
          </cell>
          <cell r="G321">
            <v>12.91</v>
          </cell>
          <cell r="H321">
            <v>51.64</v>
          </cell>
        </row>
        <row r="322">
          <cell r="B322" t="str">
            <v xml:space="preserve">CAIXAS E ACESSÓRIOS</v>
          </cell>
          <cell r="H322">
            <v>1191.6600000000001</v>
          </cell>
        </row>
        <row r="323">
          <cell r="B323" t="str">
            <v>GPS-061311</v>
          </cell>
          <cell r="C323" t="str">
            <v xml:space="preserve">CAIXA DE PASSAGEM ELETRICA CONCRETO TAMPO F.F.80x80x80cm</v>
          </cell>
          <cell r="D323" t="str">
            <v>SBC</v>
          </cell>
          <cell r="E323" t="str">
            <v>UN</v>
          </cell>
          <cell r="F323">
            <v>1</v>
          </cell>
          <cell r="G323">
            <v>657.73</v>
          </cell>
          <cell r="H323">
            <v>657.73</v>
          </cell>
        </row>
        <row r="324">
          <cell r="B324" t="str">
            <v>73749/001</v>
          </cell>
          <cell r="C324" t="str">
            <v xml:space="preserve">CAIXA ENTERRADA PARA INSTALACOES TELEFONICAS TIPO R1 0,60X0,35X0,50M EM BLOCOS DE CONCRETO ESTRUTURAL</v>
          </cell>
          <cell r="D324" t="str">
            <v>SINAPI</v>
          </cell>
          <cell r="E324" t="str">
            <v>UN</v>
          </cell>
          <cell r="F324">
            <v>1</v>
          </cell>
          <cell r="G324">
            <v>174.58</v>
          </cell>
          <cell r="H324">
            <v>174.58</v>
          </cell>
        </row>
        <row r="325">
          <cell r="B325" t="str">
            <v>GPS-95795_1</v>
          </cell>
          <cell r="C325" t="str">
            <v xml:space="preserve">CONDULETE DE ALUMÍNIO, TIPO LB, PARA ELETRODUTO DE AÇO GALVANIZADO DN 20 MM (3/4''), APARENTE - FORNECIMENTO E INSTALAÇÃO. AF_11/2016_P</v>
          </cell>
          <cell r="D325" t="str">
            <v>SINAPI</v>
          </cell>
          <cell r="E325" t="str">
            <v>UN</v>
          </cell>
          <cell r="F325">
            <v>7</v>
          </cell>
          <cell r="G325">
            <v>26.72</v>
          </cell>
          <cell r="H325">
            <v>187.04</v>
          </cell>
        </row>
        <row r="326">
          <cell r="B326" t="str">
            <v>95796</v>
          </cell>
          <cell r="C326" t="str">
            <v xml:space="preserve">CONDULETE DE ALUMÍNIO, TIPO T, PARA ELETRODUTO DE AÇO GALVANIZADO DN 25 MM (1''), APARENTE - FORNECIMENTO E INSTALAÇÃO. AF_11/2016_P</v>
          </cell>
          <cell r="D326" t="str">
            <v>SINAPI</v>
          </cell>
          <cell r="E326" t="str">
            <v>UN</v>
          </cell>
          <cell r="F326">
            <v>3</v>
          </cell>
          <cell r="G326">
            <v>33.43</v>
          </cell>
          <cell r="H326">
            <v>100.29</v>
          </cell>
        </row>
        <row r="327">
          <cell r="B327" t="str">
            <v>95787</v>
          </cell>
          <cell r="C327" t="str">
            <v xml:space="preserve">CONDULETE DE ALUMÍNIO, TIPO LR, PARA ELETRODUTO DE AÇO GALVANIZADO DN 20 MM (3/4''), APARENTE - FORNECIMENTO E INSTALAÇÃO. AF_11/2016_P</v>
          </cell>
          <cell r="D327" t="str">
            <v>SINAPI</v>
          </cell>
          <cell r="E327" t="str">
            <v>UN</v>
          </cell>
          <cell r="F327">
            <v>2</v>
          </cell>
          <cell r="G327">
            <v>22.83</v>
          </cell>
          <cell r="H327">
            <v>45.66</v>
          </cell>
        </row>
        <row r="328">
          <cell r="B328" t="str">
            <v>95795</v>
          </cell>
          <cell r="C328" t="str">
            <v xml:space="preserve">CONDULETE DE ALUMÍNIO, TIPO T, PARA ELETRODUTO DE AÇO GALVANIZADO DN 20 MM (3/4''), APARENTE - FORNECIMENTO E INSTALAÇÃO. AF_11/2016_P</v>
          </cell>
          <cell r="D328" t="str">
            <v>SINAPI</v>
          </cell>
          <cell r="E328" t="str">
            <v>UN</v>
          </cell>
          <cell r="F328">
            <v>1</v>
          </cell>
          <cell r="G328">
            <v>26.36</v>
          </cell>
          <cell r="H328">
            <v>26.36</v>
          </cell>
        </row>
        <row r="329">
          <cell r="B329" t="str">
            <v>CABOS</v>
          </cell>
          <cell r="H329">
            <v>1387.19</v>
          </cell>
        </row>
        <row r="330">
          <cell r="B330" t="str">
            <v>GPS-S07138</v>
          </cell>
          <cell r="C330" t="str">
            <v xml:space="preserve">FORNECIMENTO E LANÇAMENTO DE CABO UTP 4 PARES CAT 6</v>
          </cell>
          <cell r="D330" t="str">
            <v>ORSE</v>
          </cell>
          <cell r="E330" t="str">
            <v>M</v>
          </cell>
          <cell r="F330">
            <v>149</v>
          </cell>
          <cell r="G330">
            <v>9.31</v>
          </cell>
          <cell r="H330">
            <v>1387.19</v>
          </cell>
        </row>
        <row r="331">
          <cell r="B331" t="str">
            <v>TOMADAS</v>
          </cell>
          <cell r="H331">
            <v>916.85</v>
          </cell>
        </row>
        <row r="332">
          <cell r="B332" t="str">
            <v>GPS-S00794_1</v>
          </cell>
          <cell r="C332" t="str">
            <v xml:space="preserve">TOMADA PARA LÓGICA, RJ45, EM CONDULETE DE ALUMÍNIO, APARENTE</v>
          </cell>
          <cell r="D332" t="str">
            <v>ORSE</v>
          </cell>
          <cell r="E332" t="str">
            <v>un</v>
          </cell>
          <cell r="F332">
            <v>12</v>
          </cell>
          <cell r="G332">
            <v>67.77</v>
          </cell>
          <cell r="H332">
            <v>813.24</v>
          </cell>
        </row>
        <row r="333">
          <cell r="B333" t="str">
            <v>GPS-S00794_2</v>
          </cell>
          <cell r="C333" t="str">
            <v xml:space="preserve">TOMADA DUPLA PARA LÓGICA, RJ45, EM CONDULETE DE ALUMÍNIO, APARENTE</v>
          </cell>
          <cell r="D333" t="str">
            <v>ORSE</v>
          </cell>
          <cell r="E333" t="str">
            <v>un</v>
          </cell>
          <cell r="F333">
            <v>1</v>
          </cell>
          <cell r="G333">
            <v>103.61</v>
          </cell>
          <cell r="H333">
            <v>103.61</v>
          </cell>
        </row>
        <row r="334">
          <cell r="B334" t="str">
            <v>CLIMATIZAÇÃO</v>
          </cell>
          <cell r="H334">
            <v>5571.0400000000009</v>
          </cell>
        </row>
        <row r="335">
          <cell r="B335" t="str">
            <v>EQUIPAMENTOS</v>
          </cell>
          <cell r="H335">
            <v>4740</v>
          </cell>
        </row>
        <row r="336">
          <cell r="B336" t="str">
            <v>GPS-S10368</v>
          </cell>
          <cell r="C336" t="str">
            <v xml:space="preserve">Fornecimento e instalação de condicionador de ar tipo split 9000 btu/h c/ compressor rotativo</v>
          </cell>
          <cell r="D336" t="str">
            <v>ORSE</v>
          </cell>
          <cell r="E336" t="str">
            <v>un</v>
          </cell>
          <cell r="F336">
            <v>1</v>
          </cell>
          <cell r="G336">
            <v>2250</v>
          </cell>
          <cell r="H336">
            <v>2250</v>
          </cell>
        </row>
        <row r="337">
          <cell r="B337" t="str">
            <v>GPS-S10369</v>
          </cell>
          <cell r="C337" t="str">
            <v xml:space="preserve">Fornecimento e instalação de condicionador de ar tipo split 12000 btu/h c/ compressor rotativo</v>
          </cell>
          <cell r="D337" t="str">
            <v>ORSE</v>
          </cell>
          <cell r="E337" t="str">
            <v>un</v>
          </cell>
          <cell r="F337">
            <v>1</v>
          </cell>
          <cell r="G337">
            <v>2490</v>
          </cell>
          <cell r="H337">
            <v>2490</v>
          </cell>
        </row>
        <row r="338">
          <cell r="B338" t="str">
            <v xml:space="preserve">TUBULAÇÃO FRIGORÍGÊNA</v>
          </cell>
          <cell r="H338">
            <v>711.20999999999992</v>
          </cell>
        </row>
        <row r="339">
          <cell r="B339" t="str">
            <v>GPS-C4776_1</v>
          </cell>
          <cell r="C339" t="str">
            <v xml:space="preserve">REDE FRIGORÍGENA C/ TUBO DE COBRE 1/4" FLEXÍVEL, ISOLADO COM BORRACHA ELASTOMÉRICA, SUSTENTAÇÃO, solda e limpeza.</v>
          </cell>
          <cell r="D339" t="str">
            <v>SEINFRA</v>
          </cell>
          <cell r="E339" t="str">
            <v>M</v>
          </cell>
          <cell r="F339">
            <v>4</v>
          </cell>
          <cell r="G339">
            <v>37.65</v>
          </cell>
          <cell r="H339">
            <v>150.6</v>
          </cell>
        </row>
        <row r="340">
          <cell r="B340" t="str">
            <v>GPS-C4778_1</v>
          </cell>
          <cell r="C340" t="str">
            <v xml:space="preserve">REDE FRIGORÍGENA C/ TUBO DE COBRE 1/2" FLEXÍVEL, ISOLADO COM BORRACHA ELASTOMÉRICA, SUSTENTAÇÃO, SOLDA E LIMPEZA</v>
          </cell>
          <cell r="D340" t="str">
            <v>SEINFRA</v>
          </cell>
          <cell r="E340" t="str">
            <v>M</v>
          </cell>
          <cell r="F340">
            <v>4</v>
          </cell>
          <cell r="G340">
            <v>44.64</v>
          </cell>
          <cell r="H340">
            <v>178.56</v>
          </cell>
        </row>
        <row r="341">
          <cell r="B341" t="str">
            <v>GPS-C4779</v>
          </cell>
          <cell r="C341" t="str">
            <v xml:space="preserve">REDE FRIGORÍGENA C/ TUBO DE COBRE 5/8" FLEXÍVEL, ISOLADO COM BORRACHA ELASTOMÉRICA, SUSTENTAÇÃO, SOLDA E LIMPEZA</v>
          </cell>
          <cell r="D341" t="str">
            <v>SEINFRA</v>
          </cell>
          <cell r="E341" t="str">
            <v>M</v>
          </cell>
          <cell r="F341">
            <v>5</v>
          </cell>
          <cell r="G341">
            <v>44.89</v>
          </cell>
          <cell r="H341">
            <v>224.45</v>
          </cell>
        </row>
        <row r="342">
          <cell r="B342" t="str">
            <v>GPS-C4777</v>
          </cell>
          <cell r="C342" t="str">
            <v xml:space="preserve">REDE FRIGORÍGENA C/ TUBO DE COBRE 3/8" FLEXÍVEL, ISOLADO COM BORRACHA ELASTOMÉRICA, SUSTENTAÇÃO, SOLDA E LIMPEZA</v>
          </cell>
          <cell r="D342" t="str">
            <v>SEINFRA</v>
          </cell>
          <cell r="E342" t="str">
            <v>M</v>
          </cell>
          <cell r="F342">
            <v>5</v>
          </cell>
          <cell r="G342">
            <v>31.52</v>
          </cell>
          <cell r="H342">
            <v>157.6</v>
          </cell>
        </row>
        <row r="343">
          <cell r="B343" t="str">
            <v>CABOS</v>
          </cell>
          <cell r="H343">
            <v>74.61</v>
          </cell>
        </row>
        <row r="344">
          <cell r="B344" t="str">
            <v>GPS-S11412_1</v>
          </cell>
          <cell r="C344" t="str">
            <v xml:space="preserve">Cabo de cobre PP Cordplast 3 x 2,5 mm2, 450/750v - fornecimento e instalação</v>
          </cell>
          <cell r="D344" t="str">
            <v>ORSE</v>
          </cell>
          <cell r="E344" t="str">
            <v>M</v>
          </cell>
          <cell r="F344">
            <v>9</v>
          </cell>
          <cell r="G344">
            <v>8.2899999999999991</v>
          </cell>
          <cell r="H344">
            <v>74.61</v>
          </cell>
        </row>
        <row r="345">
          <cell r="B345" t="str">
            <v>CAIXAS</v>
          </cell>
          <cell r="H345">
            <v>45.22</v>
          </cell>
        </row>
        <row r="346">
          <cell r="B346" t="str">
            <v>GPS-43.20.130_1</v>
          </cell>
          <cell r="C346" t="str">
            <v xml:space="preserve">Caixa de passagem para condicionamento de ar tipo Split, com saída de dreno único na vertical - 29 x 16 x 7 cm</v>
          </cell>
          <cell r="D346" t="str">
            <v>PRÓPRIA</v>
          </cell>
          <cell r="E346" t="str">
            <v>un</v>
          </cell>
          <cell r="F346">
            <v>2</v>
          </cell>
          <cell r="G346">
            <v>22.61</v>
          </cell>
          <cell r="H346">
            <v>45.22</v>
          </cell>
        </row>
        <row r="347">
          <cell r="B347" t="str">
            <v xml:space="preserve">SERVIÇOS COMPLEMENTARES</v>
          </cell>
          <cell r="H347">
            <v>4229.25</v>
          </cell>
        </row>
        <row r="348">
          <cell r="B348" t="str">
            <v xml:space="preserve">LIMPEZA FINAL</v>
          </cell>
          <cell r="H348">
            <v>4229.25</v>
          </cell>
        </row>
        <row r="349">
          <cell r="B349" t="str">
            <v>GPS-210825</v>
          </cell>
          <cell r="C349" t="str">
            <v xml:space="preserve">DESMOBILIZACAO C/ DESMONTAGEM DE BARRACAO E DEMAIS ELEMENTOS</v>
          </cell>
          <cell r="D349" t="str">
            <v>SBC</v>
          </cell>
          <cell r="E349" t="str">
            <v>M2</v>
          </cell>
          <cell r="F349">
            <v>142.88</v>
          </cell>
          <cell r="G349">
            <v>29.6</v>
          </cell>
          <cell r="H349">
            <v>4229.25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Proposta"/>
      <sheetName val="Planilha Orçamentária"/>
      <sheetName val="BDI"/>
      <sheetName val="MEMÓRIA EDIFICAÇÕES"/>
      <sheetName val="MEMÓRIA INFRA"/>
      <sheetName val="MEMÓRIA CADASTROS"/>
      <sheetName val="SUBESTAÇÃO"/>
      <sheetName val="01 SESI SENAI"/>
      <sheetName val="02 UNB "/>
      <sheetName val="03 PRF RJ"/>
      <sheetName val="04 PF"/>
      <sheetName val="05 UFAC"/>
      <sheetName val="06 TJMA"/>
      <sheetName val="07 UNILAB"/>
      <sheetName val="IGPM"/>
      <sheetName val="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79998168889431442"/>
    <outlinePr applyStyles="0" summaryBelow="1" summaryRight="1" showOutlineSymbols="1"/>
    <pageSetUpPr autoPageBreaks="1" fitToPage="0"/>
  </sheetPr>
  <sheetViews>
    <sheetView topLeftCell="D1" zoomScale="70" workbookViewId="0">
      <selection activeCell="G2" activeCellId="0" sqref="G2"/>
    </sheetView>
  </sheetViews>
  <sheetFormatPr defaultColWidth="9.28515625" defaultRowHeight="14.25"/>
  <cols>
    <col customWidth="1" min="1" max="1" style="1" width="10.42578125"/>
    <col customWidth="1" min="2" max="2" style="1" width="12.5703125"/>
    <col customWidth="1" min="3" max="3" style="2" width="70.28515625"/>
    <col customWidth="1" min="4" max="4" style="1" width="17.140625"/>
    <col customWidth="1" min="5" max="5" style="1" width="11.5703125"/>
    <col customWidth="1" min="6" max="7" style="1" width="22.7109375"/>
    <col customWidth="1" min="8" max="8" style="1" width="5.85546875"/>
    <col customWidth="1" min="9" max="9" style="1" width="32.85546875"/>
    <col customWidth="1" min="10" max="10" style="1" width="25.42578125"/>
    <col customWidth="1" min="11" max="11" style="1" width="13.42578125"/>
    <col customWidth="1" min="12" max="13" style="1" width="9.28515625"/>
    <col min="14" max="14" style="1" width="9.28515625"/>
    <col bestFit="1" customWidth="1" min="15" max="15" style="1" width="13.28515625"/>
    <col min="16" max="16384" style="1" width="9.28515625"/>
  </cols>
  <sheetData>
    <row r="1" ht="40.5" customHeight="1">
      <c r="A1" s="3" t="s">
        <v>0</v>
      </c>
      <c r="B1" s="4"/>
      <c r="C1" s="4"/>
      <c r="D1" s="4"/>
      <c r="E1" s="4"/>
      <c r="F1" s="4"/>
      <c r="G1" s="5"/>
      <c r="I1" s="6" t="s">
        <v>1</v>
      </c>
      <c r="J1" s="7"/>
    </row>
    <row r="2" ht="40.5" customHeight="1">
      <c r="A2" s="8" t="s">
        <v>2</v>
      </c>
      <c r="B2" s="9"/>
      <c r="C2" s="10"/>
      <c r="D2" s="9"/>
      <c r="F2" s="11" t="s">
        <v>3</v>
      </c>
      <c r="G2" s="11" t="s">
        <v>4</v>
      </c>
      <c r="I2" s="12" t="s">
        <v>5</v>
      </c>
      <c r="J2" s="13">
        <v>0</v>
      </c>
      <c r="L2" s="1"/>
      <c r="M2" s="1"/>
    </row>
    <row r="3" ht="40.5" customHeight="1">
      <c r="A3" s="8" t="s">
        <v>6</v>
      </c>
      <c r="B3" s="14" t="s">
        <v>7</v>
      </c>
      <c r="C3" s="15"/>
      <c r="D3" s="9"/>
      <c r="E3" s="9"/>
      <c r="F3" s="16">
        <v>45078</v>
      </c>
      <c r="G3" s="17">
        <v>45047</v>
      </c>
      <c r="I3" s="12" t="s">
        <v>8</v>
      </c>
      <c r="J3" s="13">
        <v>0</v>
      </c>
      <c r="L3" s="1"/>
      <c r="M3" s="1"/>
      <c r="O3" s="18"/>
    </row>
    <row r="4" ht="40.5" customHeight="1">
      <c r="A4" s="8" t="s">
        <v>9</v>
      </c>
      <c r="B4" s="14" t="s">
        <v>10</v>
      </c>
      <c r="C4" s="15"/>
      <c r="D4" s="9"/>
      <c r="E4" s="9"/>
      <c r="F4" s="9"/>
      <c r="G4" s="11" t="s">
        <v>11</v>
      </c>
      <c r="I4" s="12" t="s">
        <v>12</v>
      </c>
      <c r="J4" s="13">
        <v>0</v>
      </c>
      <c r="L4" s="1"/>
      <c r="M4" s="1"/>
      <c r="O4" s="18"/>
    </row>
    <row r="5" ht="40.5" customHeight="1">
      <c r="A5" s="8" t="s">
        <v>13</v>
      </c>
      <c r="B5" s="14" t="s">
        <v>14</v>
      </c>
      <c r="C5" s="15"/>
      <c r="D5" s="9"/>
      <c r="E5" s="9"/>
      <c r="F5" s="9"/>
      <c r="G5" s="19">
        <v>0.2364</v>
      </c>
      <c r="I5" s="12" t="s">
        <v>15</v>
      </c>
      <c r="J5" s="13">
        <v>0</v>
      </c>
      <c r="L5" s="1"/>
      <c r="M5" s="1"/>
      <c r="P5" s="1"/>
    </row>
    <row r="6" ht="33" customHeight="1">
      <c r="C6" s="15"/>
      <c r="D6" s="9"/>
      <c r="E6" s="9"/>
      <c r="F6" s="9"/>
      <c r="G6" s="20"/>
      <c r="I6" s="21" t="s">
        <v>16</v>
      </c>
      <c r="J6" s="13">
        <v>0.2364</v>
      </c>
      <c r="L6" s="1"/>
      <c r="P6" s="1"/>
    </row>
    <row r="7" ht="33" customHeight="1">
      <c r="A7" s="22" t="s">
        <v>17</v>
      </c>
      <c r="B7" s="22"/>
      <c r="C7" s="22"/>
      <c r="D7" s="22"/>
      <c r="E7" s="22"/>
      <c r="F7" s="22"/>
      <c r="G7" s="22"/>
      <c r="I7" s="23" t="s">
        <v>18</v>
      </c>
      <c r="J7" s="24"/>
      <c r="L7" s="1"/>
      <c r="M7" s="1"/>
      <c r="N7" s="1"/>
      <c r="P7" s="1"/>
    </row>
    <row r="8" ht="33" customHeight="1">
      <c r="A8" s="25"/>
      <c r="B8" s="25"/>
      <c r="C8" s="25"/>
      <c r="D8" s="25"/>
      <c r="E8" s="25"/>
      <c r="F8" s="25"/>
      <c r="G8" s="25"/>
      <c r="I8" s="26">
        <f>1-(((((1-J2)*3+(1-J3)*2+(1-J4)*3+(1-J5)*2)/10))*(1+$J$6))/(1+G5)</f>
        <v>0</v>
      </c>
      <c r="J8" s="27"/>
      <c r="L8" s="1"/>
      <c r="M8" s="1"/>
      <c r="N8" s="1"/>
    </row>
    <row r="9" ht="27.75" customHeight="1">
      <c r="A9" s="28" t="s">
        <v>19</v>
      </c>
      <c r="B9" s="28"/>
      <c r="C9" s="28"/>
      <c r="D9" s="28"/>
      <c r="E9" s="28"/>
      <c r="F9" s="28"/>
      <c r="G9" s="28"/>
      <c r="H9" s="29"/>
      <c r="I9" s="28" t="s">
        <v>20</v>
      </c>
      <c r="J9" s="28"/>
      <c r="L9" s="1"/>
      <c r="M9" s="1"/>
      <c r="N9" s="1"/>
      <c r="O9" s="1"/>
    </row>
    <row r="10" ht="38.25" customHeight="1">
      <c r="A10" s="30" t="s">
        <v>21</v>
      </c>
      <c r="B10" s="31" t="s">
        <v>22</v>
      </c>
      <c r="C10" s="30" t="s">
        <v>23</v>
      </c>
      <c r="D10" s="30" t="s">
        <v>24</v>
      </c>
      <c r="E10" s="30" t="s">
        <v>25</v>
      </c>
      <c r="F10" s="30" t="s">
        <v>26</v>
      </c>
      <c r="G10" s="30" t="s">
        <v>27</v>
      </c>
      <c r="H10" s="29"/>
      <c r="I10" s="30" t="s">
        <v>28</v>
      </c>
      <c r="J10" s="30" t="s">
        <v>18</v>
      </c>
      <c r="M10" s="1"/>
      <c r="O10" s="1"/>
    </row>
    <row r="11" ht="30" customHeight="1">
      <c r="A11" s="32" t="s">
        <v>29</v>
      </c>
      <c r="B11" s="33"/>
      <c r="C11" s="33"/>
      <c r="D11" s="34"/>
      <c r="E11" s="34"/>
      <c r="F11" s="34"/>
      <c r="G11" s="35"/>
      <c r="H11" s="29"/>
      <c r="I11" s="36" t="str">
        <f>A11</f>
        <v xml:space="preserve">FAIXA 01 - PESO 3,0</v>
      </c>
      <c r="J11" s="37"/>
    </row>
    <row r="12" ht="30" customHeight="1">
      <c r="A12" s="38">
        <v>1</v>
      </c>
      <c r="B12" s="39" t="s">
        <v>30</v>
      </c>
      <c r="C12" s="40"/>
      <c r="D12" s="40"/>
      <c r="E12" s="40"/>
      <c r="F12" s="40"/>
      <c r="G12" s="41"/>
      <c r="H12" s="29"/>
      <c r="I12" s="39" t="str">
        <f>B12</f>
        <v xml:space="preserve">PROJETOS DE EDIFÍCIOS EM BIM </v>
      </c>
      <c r="J12" s="41"/>
      <c r="L12" s="1"/>
      <c r="M12" s="1"/>
      <c r="N12" s="1"/>
    </row>
    <row r="13" ht="29.25" customHeight="1">
      <c r="A13" s="42" t="s">
        <v>31</v>
      </c>
      <c r="B13" s="43" t="s">
        <v>32</v>
      </c>
      <c r="C13" s="44" t="s">
        <v>33</v>
      </c>
      <c r="D13" s="45" t="s">
        <v>34</v>
      </c>
      <c r="E13" s="46" t="s">
        <v>35</v>
      </c>
      <c r="F13" s="47">
        <v>17.745066321578779</v>
      </c>
      <c r="G13" s="48">
        <v>21.940000000000001</v>
      </c>
      <c r="I13" s="49">
        <f t="shared" ref="I13:I26" si="0">((G13-G13*$J$2)/(1+0.2364))*(1+$J$6)</f>
        <v>21.940000000000001</v>
      </c>
      <c r="J13" s="50">
        <f t="shared" ref="J13:J42" si="1">ROUND(1-(I13/G13),2)</f>
        <v>0</v>
      </c>
      <c r="L13" s="1"/>
      <c r="M13" s="1"/>
      <c r="N13" s="1"/>
      <c r="O13" s="1"/>
      <c r="P13" s="1"/>
      <c r="Q13" s="1"/>
      <c r="R13" s="1"/>
      <c r="S13" s="1"/>
    </row>
    <row r="14" ht="28.5" customHeight="1">
      <c r="A14" s="51" t="s">
        <v>36</v>
      </c>
      <c r="B14" s="52" t="s">
        <v>37</v>
      </c>
      <c r="C14" s="53" t="s">
        <v>38</v>
      </c>
      <c r="D14" s="54" t="s">
        <v>34</v>
      </c>
      <c r="E14" s="46" t="s">
        <v>35</v>
      </c>
      <c r="F14" s="47">
        <f t="shared" ref="F14:F77" si="2">G14/1.2364</f>
        <v>13.442251698479458</v>
      </c>
      <c r="G14" s="55">
        <v>16.620000000000001</v>
      </c>
      <c r="I14" s="49">
        <f t="shared" si="0"/>
        <v>16.620000000000001</v>
      </c>
      <c r="J14" s="50">
        <f t="shared" si="1"/>
        <v>0</v>
      </c>
      <c r="L14" s="1"/>
      <c r="M14" s="1"/>
      <c r="N14" s="1"/>
      <c r="O14" s="1"/>
      <c r="P14" s="1"/>
      <c r="Q14" s="1"/>
      <c r="R14" s="1"/>
      <c r="S14" s="1"/>
    </row>
    <row r="15" ht="29.25" customHeight="1">
      <c r="A15" s="51" t="s">
        <v>39</v>
      </c>
      <c r="B15" s="52" t="s">
        <v>40</v>
      </c>
      <c r="C15" s="53" t="s">
        <v>41</v>
      </c>
      <c r="D15" s="54" t="s">
        <v>34</v>
      </c>
      <c r="E15" s="46" t="s">
        <v>35</v>
      </c>
      <c r="F15" s="47">
        <f t="shared" si="2"/>
        <v>6.7453898414752507</v>
      </c>
      <c r="G15" s="55">
        <v>8.3399999999999999</v>
      </c>
      <c r="I15" s="49">
        <f t="shared" si="0"/>
        <v>8.3399999999999999</v>
      </c>
      <c r="J15" s="50">
        <f t="shared" si="1"/>
        <v>0</v>
      </c>
      <c r="L15" s="1"/>
      <c r="M15" s="1"/>
      <c r="N15" s="1"/>
      <c r="O15" s="1"/>
      <c r="P15" s="1"/>
      <c r="Q15" s="1"/>
      <c r="R15" s="1"/>
      <c r="S15" s="1"/>
    </row>
    <row r="16" ht="29.25" customHeight="1">
      <c r="A16" s="51" t="s">
        <v>42</v>
      </c>
      <c r="B16" s="52" t="s">
        <v>43</v>
      </c>
      <c r="C16" s="53" t="s">
        <v>44</v>
      </c>
      <c r="D16" s="54" t="s">
        <v>34</v>
      </c>
      <c r="E16" s="46" t="s">
        <v>35</v>
      </c>
      <c r="F16" s="47">
        <f t="shared" si="2"/>
        <v>6.0659980588806217</v>
      </c>
      <c r="G16" s="55">
        <v>7.5</v>
      </c>
      <c r="I16" s="49">
        <f t="shared" si="0"/>
        <v>7.5</v>
      </c>
      <c r="J16" s="50">
        <f t="shared" si="1"/>
        <v>0</v>
      </c>
      <c r="L16" s="1"/>
      <c r="M16" s="1"/>
      <c r="N16" s="1"/>
      <c r="O16" s="1"/>
      <c r="P16" s="1"/>
      <c r="Q16" s="1"/>
      <c r="R16" s="1"/>
    </row>
    <row r="17" ht="29.25" customHeight="1">
      <c r="A17" s="51" t="s">
        <v>45</v>
      </c>
      <c r="B17" s="52" t="s">
        <v>46</v>
      </c>
      <c r="C17" s="53" t="s">
        <v>47</v>
      </c>
      <c r="D17" s="54" t="s">
        <v>34</v>
      </c>
      <c r="E17" s="46" t="s">
        <v>35</v>
      </c>
      <c r="F17" s="47">
        <f t="shared" si="2"/>
        <v>2.7822711096732449</v>
      </c>
      <c r="G17" s="55">
        <v>3.4399999999999999</v>
      </c>
      <c r="I17" s="49">
        <f t="shared" si="0"/>
        <v>3.4399999999999999</v>
      </c>
      <c r="J17" s="50">
        <f t="shared" si="1"/>
        <v>0</v>
      </c>
      <c r="L17" s="1"/>
      <c r="M17" s="1"/>
      <c r="N17" s="1"/>
      <c r="O17" s="1"/>
      <c r="S17" s="1"/>
    </row>
    <row r="18" ht="29.25" customHeight="1">
      <c r="A18" s="51" t="s">
        <v>48</v>
      </c>
      <c r="B18" s="52" t="s">
        <v>49</v>
      </c>
      <c r="C18" s="53" t="s">
        <v>50</v>
      </c>
      <c r="D18" s="54" t="s">
        <v>34</v>
      </c>
      <c r="E18" s="46" t="s">
        <v>35</v>
      </c>
      <c r="F18" s="47">
        <f t="shared" si="2"/>
        <v>4.4969265609835007</v>
      </c>
      <c r="G18" s="55">
        <v>5.5599999999999996</v>
      </c>
      <c r="I18" s="49">
        <f t="shared" si="0"/>
        <v>5.5600000000000005</v>
      </c>
      <c r="J18" s="50">
        <f t="shared" si="1"/>
        <v>0</v>
      </c>
      <c r="L18" s="1"/>
      <c r="M18" s="1"/>
      <c r="N18" s="56"/>
      <c r="O18" s="1"/>
    </row>
    <row r="19" ht="29.25" customHeight="1">
      <c r="A19" s="51" t="s">
        <v>51</v>
      </c>
      <c r="B19" s="52" t="s">
        <v>52</v>
      </c>
      <c r="C19" s="53" t="s">
        <v>53</v>
      </c>
      <c r="D19" s="54" t="s">
        <v>34</v>
      </c>
      <c r="E19" s="46" t="s">
        <v>35</v>
      </c>
      <c r="F19" s="47">
        <f t="shared" si="2"/>
        <v>4.6101585247492727</v>
      </c>
      <c r="G19" s="55">
        <v>5.7000000000000002</v>
      </c>
      <c r="I19" s="49">
        <f t="shared" si="0"/>
        <v>5.7000000000000002</v>
      </c>
      <c r="J19" s="50">
        <f t="shared" si="1"/>
        <v>0</v>
      </c>
      <c r="L19" s="1"/>
      <c r="M19" s="1"/>
      <c r="N19" s="1"/>
      <c r="O19" s="1"/>
    </row>
    <row r="20" ht="29.25" customHeight="1">
      <c r="A20" s="51" t="s">
        <v>54</v>
      </c>
      <c r="B20" s="52" t="s">
        <v>55</v>
      </c>
      <c r="C20" s="53" t="s">
        <v>56</v>
      </c>
      <c r="D20" s="54" t="s">
        <v>34</v>
      </c>
      <c r="E20" s="46" t="s">
        <v>35</v>
      </c>
      <c r="F20" s="47">
        <f t="shared" si="2"/>
        <v>6.7858298285344558</v>
      </c>
      <c r="G20" s="55">
        <v>8.3900000000000006</v>
      </c>
      <c r="I20" s="49">
        <f t="shared" si="0"/>
        <v>8.3900000000000006</v>
      </c>
      <c r="J20" s="50">
        <f t="shared" si="1"/>
        <v>0</v>
      </c>
      <c r="L20" s="1"/>
      <c r="M20" s="1"/>
      <c r="N20" s="1"/>
      <c r="O20" s="1"/>
    </row>
    <row r="21" ht="29.25" customHeight="1">
      <c r="A21" s="51" t="s">
        <v>57</v>
      </c>
      <c r="B21" s="52" t="s">
        <v>58</v>
      </c>
      <c r="C21" s="53" t="s">
        <v>59</v>
      </c>
      <c r="D21" s="54" t="s">
        <v>34</v>
      </c>
      <c r="E21" s="46" t="s">
        <v>35</v>
      </c>
      <c r="F21" s="47">
        <f t="shared" si="2"/>
        <v>2.9602070527337432</v>
      </c>
      <c r="G21" s="55">
        <v>3.6600000000000001</v>
      </c>
      <c r="I21" s="49">
        <f t="shared" si="0"/>
        <v>3.6599999999999997</v>
      </c>
      <c r="J21" s="50">
        <f t="shared" si="1"/>
        <v>0</v>
      </c>
      <c r="L21" s="1"/>
      <c r="M21" s="1"/>
      <c r="N21" s="1"/>
      <c r="O21" s="1"/>
    </row>
    <row r="22" ht="29.25" customHeight="1">
      <c r="A22" s="51" t="s">
        <v>60</v>
      </c>
      <c r="B22" s="52" t="s">
        <v>61</v>
      </c>
      <c r="C22" s="53" t="s">
        <v>62</v>
      </c>
      <c r="D22" s="54" t="s">
        <v>34</v>
      </c>
      <c r="E22" s="46" t="s">
        <v>35</v>
      </c>
      <c r="F22" s="47">
        <f t="shared" si="2"/>
        <v>1.1080556454221937</v>
      </c>
      <c r="G22" s="55">
        <v>1.3700000000000001</v>
      </c>
      <c r="I22" s="49">
        <f t="shared" si="0"/>
        <v>1.3700000000000003</v>
      </c>
      <c r="J22" s="50">
        <f t="shared" si="1"/>
        <v>0</v>
      </c>
      <c r="L22" s="1"/>
      <c r="M22" s="1"/>
      <c r="N22" s="1"/>
      <c r="O22" s="1"/>
    </row>
    <row r="23" ht="29.25" customHeight="1">
      <c r="A23" s="51" t="s">
        <v>63</v>
      </c>
      <c r="B23" s="52" t="s">
        <v>64</v>
      </c>
      <c r="C23" s="53" t="s">
        <v>65</v>
      </c>
      <c r="D23" s="54" t="s">
        <v>34</v>
      </c>
      <c r="E23" s="46" t="s">
        <v>35</v>
      </c>
      <c r="F23" s="47">
        <f t="shared" si="2"/>
        <v>5.0307343901649952</v>
      </c>
      <c r="G23" s="55">
        <v>6.2199999999999998</v>
      </c>
      <c r="I23" s="49">
        <f t="shared" si="0"/>
        <v>6.2199999999999998</v>
      </c>
      <c r="J23" s="50">
        <f t="shared" si="1"/>
        <v>0</v>
      </c>
      <c r="L23" s="1"/>
      <c r="M23" s="1"/>
      <c r="N23" s="1"/>
      <c r="O23" s="1"/>
    </row>
    <row r="24" ht="29.25" customHeight="1">
      <c r="A24" s="51" t="s">
        <v>66</v>
      </c>
      <c r="B24" s="52" t="s">
        <v>67</v>
      </c>
      <c r="C24" s="53" t="s">
        <v>68</v>
      </c>
      <c r="D24" s="54" t="s">
        <v>34</v>
      </c>
      <c r="E24" s="46" t="s">
        <v>35</v>
      </c>
      <c r="F24" s="47">
        <f t="shared" si="2"/>
        <v>30.224846328049175</v>
      </c>
      <c r="G24" s="55">
        <v>37.369999999999997</v>
      </c>
      <c r="I24" s="49">
        <f t="shared" si="0"/>
        <v>37.369999999999997</v>
      </c>
      <c r="J24" s="50">
        <f t="shared" si="1"/>
        <v>0</v>
      </c>
      <c r="L24" s="1"/>
      <c r="M24" s="1"/>
      <c r="N24" s="1"/>
      <c r="O24" s="1"/>
    </row>
    <row r="25" ht="29.25" customHeight="1">
      <c r="A25" s="51" t="s">
        <v>69</v>
      </c>
      <c r="B25" s="52" t="s">
        <v>70</v>
      </c>
      <c r="C25" s="53" t="s">
        <v>71</v>
      </c>
      <c r="D25" s="54" t="s">
        <v>34</v>
      </c>
      <c r="E25" s="46" t="s">
        <v>35</v>
      </c>
      <c r="F25" s="47">
        <f t="shared" si="2"/>
        <v>3.1219670009705598</v>
      </c>
      <c r="G25" s="55">
        <v>3.8599999999999999</v>
      </c>
      <c r="I25" s="49">
        <f t="shared" si="0"/>
        <v>3.8599999999999999</v>
      </c>
      <c r="J25" s="50">
        <f t="shared" si="1"/>
        <v>0</v>
      </c>
      <c r="L25" s="1"/>
      <c r="M25" s="1"/>
      <c r="N25" s="1"/>
      <c r="O25" s="1"/>
    </row>
    <row r="26" ht="43.5" customHeight="1">
      <c r="A26" s="51" t="s">
        <v>72</v>
      </c>
      <c r="B26" s="52" t="s">
        <v>73</v>
      </c>
      <c r="C26" s="53" t="s">
        <v>74</v>
      </c>
      <c r="D26" s="54" t="s">
        <v>34</v>
      </c>
      <c r="E26" s="46" t="s">
        <v>35</v>
      </c>
      <c r="F26" s="47">
        <f t="shared" si="2"/>
        <v>2.8955030734390168</v>
      </c>
      <c r="G26" s="55">
        <v>3.5800000000000001</v>
      </c>
      <c r="I26" s="49">
        <f t="shared" si="0"/>
        <v>3.5800000000000001</v>
      </c>
      <c r="J26" s="50">
        <f t="shared" si="1"/>
        <v>0</v>
      </c>
      <c r="L26" s="1"/>
      <c r="M26" s="1"/>
      <c r="N26" s="1"/>
      <c r="O26" s="1"/>
    </row>
    <row r="27" ht="29.25" customHeight="1">
      <c r="A27" s="32" t="s">
        <v>75</v>
      </c>
      <c r="B27" s="33"/>
      <c r="C27" s="33"/>
      <c r="D27" s="34"/>
      <c r="E27" s="34"/>
      <c r="F27" s="34"/>
      <c r="G27" s="35"/>
      <c r="I27" s="57" t="str">
        <f>A27</f>
        <v xml:space="preserve">FAIXA 02 - PESO 2,0</v>
      </c>
      <c r="J27" s="58"/>
      <c r="L27" s="1"/>
      <c r="M27" s="1"/>
      <c r="N27" s="1"/>
      <c r="O27" s="1"/>
    </row>
    <row r="28" ht="29.25" customHeight="1">
      <c r="A28" s="38">
        <v>2</v>
      </c>
      <c r="B28" s="39" t="s">
        <v>76</v>
      </c>
      <c r="C28" s="40"/>
      <c r="D28" s="40"/>
      <c r="E28" s="40"/>
      <c r="F28" s="40"/>
      <c r="G28" s="41"/>
      <c r="I28" s="59" t="str">
        <f>B28</f>
        <v xml:space="preserve">PROJETOS DE REFORMAS DE EDIFÍCIOS EM BIM </v>
      </c>
      <c r="J28" s="37"/>
      <c r="L28" s="1"/>
      <c r="M28" s="1"/>
      <c r="N28" s="1"/>
      <c r="O28" s="1"/>
    </row>
    <row r="29" ht="29.25" customHeight="1">
      <c r="A29" s="42" t="s">
        <v>77</v>
      </c>
      <c r="B29" s="43" t="s">
        <v>32</v>
      </c>
      <c r="C29" s="44" t="s">
        <v>33</v>
      </c>
      <c r="D29" s="45" t="s">
        <v>34</v>
      </c>
      <c r="E29" s="46" t="s">
        <v>35</v>
      </c>
      <c r="F29" s="47">
        <v>17.745066321578779</v>
      </c>
      <c r="G29" s="48">
        <f t="shared" ref="G29:G42" si="3">G13</f>
        <v>21.940000000000001</v>
      </c>
      <c r="I29" s="49">
        <f t="shared" ref="I29:I42" si="4">((G29-G29*$J$3)/(1+0.2364))*(1+$J$6)</f>
        <v>21.940000000000001</v>
      </c>
      <c r="J29" s="60">
        <f t="shared" si="1"/>
        <v>0</v>
      </c>
      <c r="L29" s="1"/>
      <c r="M29" s="1"/>
      <c r="N29" s="1"/>
      <c r="O29" s="1"/>
    </row>
    <row r="30" ht="29.25" customHeight="1">
      <c r="A30" s="42" t="s">
        <v>78</v>
      </c>
      <c r="B30" s="52" t="s">
        <v>37</v>
      </c>
      <c r="C30" s="53" t="s">
        <v>38</v>
      </c>
      <c r="D30" s="54" t="s">
        <v>34</v>
      </c>
      <c r="E30" s="46" t="s">
        <v>35</v>
      </c>
      <c r="F30" s="47">
        <f t="shared" si="2"/>
        <v>13.442251698479458</v>
      </c>
      <c r="G30" s="48">
        <f t="shared" si="3"/>
        <v>16.620000000000001</v>
      </c>
      <c r="I30" s="49">
        <f t="shared" si="4"/>
        <v>16.620000000000001</v>
      </c>
      <c r="J30" s="60">
        <f t="shared" si="1"/>
        <v>0</v>
      </c>
      <c r="L30" s="1"/>
      <c r="M30" s="1"/>
      <c r="N30" s="1"/>
      <c r="O30" s="1"/>
    </row>
    <row r="31" ht="29.25" customHeight="1">
      <c r="A31" s="42" t="s">
        <v>79</v>
      </c>
      <c r="B31" s="52" t="s">
        <v>40</v>
      </c>
      <c r="C31" s="53" t="s">
        <v>41</v>
      </c>
      <c r="D31" s="54" t="s">
        <v>34</v>
      </c>
      <c r="E31" s="46" t="s">
        <v>35</v>
      </c>
      <c r="F31" s="47">
        <f t="shared" si="2"/>
        <v>6.7453898414752507</v>
      </c>
      <c r="G31" s="48">
        <f t="shared" si="3"/>
        <v>8.3399999999999999</v>
      </c>
      <c r="I31" s="49">
        <f t="shared" si="4"/>
        <v>8.3399999999999999</v>
      </c>
      <c r="J31" s="60">
        <f t="shared" si="1"/>
        <v>0</v>
      </c>
      <c r="L31" s="1"/>
      <c r="M31" s="1"/>
      <c r="N31" s="1"/>
      <c r="O31" s="1"/>
    </row>
    <row r="32" ht="29.25" customHeight="1">
      <c r="A32" s="42" t="s">
        <v>80</v>
      </c>
      <c r="B32" s="52" t="s">
        <v>43</v>
      </c>
      <c r="C32" s="53" t="s">
        <v>44</v>
      </c>
      <c r="D32" s="54" t="s">
        <v>34</v>
      </c>
      <c r="E32" s="46" t="s">
        <v>35</v>
      </c>
      <c r="F32" s="47">
        <f t="shared" si="2"/>
        <v>6.0659980588806217</v>
      </c>
      <c r="G32" s="48">
        <f t="shared" si="3"/>
        <v>7.5</v>
      </c>
      <c r="I32" s="49">
        <f t="shared" si="4"/>
        <v>7.5</v>
      </c>
      <c r="J32" s="60">
        <f t="shared" si="1"/>
        <v>0</v>
      </c>
      <c r="L32" s="1"/>
      <c r="M32" s="1"/>
      <c r="N32" s="1"/>
      <c r="O32" s="1"/>
    </row>
    <row r="33" ht="29.25" customHeight="1">
      <c r="A33" s="42" t="s">
        <v>81</v>
      </c>
      <c r="B33" s="52" t="s">
        <v>46</v>
      </c>
      <c r="C33" s="53" t="s">
        <v>47</v>
      </c>
      <c r="D33" s="54" t="s">
        <v>34</v>
      </c>
      <c r="E33" s="46" t="s">
        <v>35</v>
      </c>
      <c r="F33" s="47">
        <f t="shared" si="2"/>
        <v>2.7822711096732449</v>
      </c>
      <c r="G33" s="48">
        <f t="shared" si="3"/>
        <v>3.4399999999999999</v>
      </c>
      <c r="I33" s="49">
        <f t="shared" si="4"/>
        <v>3.4399999999999999</v>
      </c>
      <c r="J33" s="60">
        <f t="shared" si="1"/>
        <v>0</v>
      </c>
      <c r="L33" s="1"/>
      <c r="M33" s="1"/>
      <c r="N33" s="1"/>
      <c r="O33" s="1"/>
    </row>
    <row r="34" ht="29.25" customHeight="1">
      <c r="A34" s="42" t="s">
        <v>82</v>
      </c>
      <c r="B34" s="52" t="s">
        <v>49</v>
      </c>
      <c r="C34" s="53" t="s">
        <v>50</v>
      </c>
      <c r="D34" s="54" t="s">
        <v>34</v>
      </c>
      <c r="E34" s="46" t="s">
        <v>35</v>
      </c>
      <c r="F34" s="47">
        <f t="shared" si="2"/>
        <v>4.4969265609835007</v>
      </c>
      <c r="G34" s="48">
        <f t="shared" si="3"/>
        <v>5.5599999999999996</v>
      </c>
      <c r="I34" s="49">
        <f t="shared" si="4"/>
        <v>5.5600000000000005</v>
      </c>
      <c r="J34" s="60">
        <f t="shared" si="1"/>
        <v>0</v>
      </c>
      <c r="L34" s="1"/>
      <c r="M34" s="1"/>
      <c r="N34" s="1"/>
      <c r="O34" s="1"/>
    </row>
    <row r="35" ht="29.25" customHeight="1">
      <c r="A35" s="42" t="s">
        <v>83</v>
      </c>
      <c r="B35" s="52" t="s">
        <v>52</v>
      </c>
      <c r="C35" s="53" t="s">
        <v>53</v>
      </c>
      <c r="D35" s="54" t="s">
        <v>34</v>
      </c>
      <c r="E35" s="46" t="s">
        <v>35</v>
      </c>
      <c r="F35" s="47">
        <f t="shared" si="2"/>
        <v>4.6101585247492727</v>
      </c>
      <c r="G35" s="48">
        <f t="shared" si="3"/>
        <v>5.7000000000000002</v>
      </c>
      <c r="I35" s="49">
        <f t="shared" si="4"/>
        <v>5.7000000000000002</v>
      </c>
      <c r="J35" s="60">
        <f t="shared" si="1"/>
        <v>0</v>
      </c>
      <c r="L35" s="1"/>
      <c r="M35" s="1"/>
      <c r="N35" s="1"/>
      <c r="O35" s="1"/>
    </row>
    <row r="36" ht="29.25" customHeight="1">
      <c r="A36" s="42" t="s">
        <v>84</v>
      </c>
      <c r="B36" s="52" t="s">
        <v>55</v>
      </c>
      <c r="C36" s="53" t="s">
        <v>56</v>
      </c>
      <c r="D36" s="54" t="s">
        <v>34</v>
      </c>
      <c r="E36" s="46" t="s">
        <v>35</v>
      </c>
      <c r="F36" s="47">
        <f t="shared" si="2"/>
        <v>6.7858298285344558</v>
      </c>
      <c r="G36" s="48">
        <f t="shared" si="3"/>
        <v>8.3900000000000006</v>
      </c>
      <c r="I36" s="49">
        <f t="shared" si="4"/>
        <v>8.3900000000000006</v>
      </c>
      <c r="J36" s="60">
        <f t="shared" si="1"/>
        <v>0</v>
      </c>
      <c r="L36" s="1"/>
      <c r="M36" s="1"/>
      <c r="N36" s="1"/>
      <c r="O36" s="1"/>
    </row>
    <row r="37" ht="29.25" customHeight="1">
      <c r="A37" s="42" t="s">
        <v>85</v>
      </c>
      <c r="B37" s="52" t="s">
        <v>58</v>
      </c>
      <c r="C37" s="53" t="s">
        <v>59</v>
      </c>
      <c r="D37" s="54" t="s">
        <v>34</v>
      </c>
      <c r="E37" s="46" t="s">
        <v>35</v>
      </c>
      <c r="F37" s="47">
        <f t="shared" si="2"/>
        <v>2.9602070527337432</v>
      </c>
      <c r="G37" s="48">
        <f t="shared" si="3"/>
        <v>3.6600000000000001</v>
      </c>
      <c r="I37" s="49">
        <f t="shared" si="4"/>
        <v>3.6599999999999997</v>
      </c>
      <c r="J37" s="60">
        <f t="shared" si="1"/>
        <v>0</v>
      </c>
      <c r="L37" s="1"/>
      <c r="M37" s="1"/>
      <c r="N37" s="1"/>
      <c r="O37" s="1"/>
    </row>
    <row r="38" ht="29.25" customHeight="1">
      <c r="A38" s="42" t="s">
        <v>86</v>
      </c>
      <c r="B38" s="52" t="s">
        <v>61</v>
      </c>
      <c r="C38" s="53" t="s">
        <v>62</v>
      </c>
      <c r="D38" s="54" t="s">
        <v>34</v>
      </c>
      <c r="E38" s="46" t="s">
        <v>35</v>
      </c>
      <c r="F38" s="47">
        <f t="shared" si="2"/>
        <v>1.1080556454221937</v>
      </c>
      <c r="G38" s="48">
        <f t="shared" si="3"/>
        <v>1.3700000000000001</v>
      </c>
      <c r="I38" s="49">
        <f t="shared" si="4"/>
        <v>1.3700000000000003</v>
      </c>
      <c r="J38" s="60">
        <f t="shared" si="1"/>
        <v>0</v>
      </c>
      <c r="L38" s="1"/>
      <c r="M38" s="1"/>
      <c r="N38" s="1"/>
      <c r="O38" s="1"/>
    </row>
    <row r="39" ht="29.25" customHeight="1">
      <c r="A39" s="42" t="s">
        <v>87</v>
      </c>
      <c r="B39" s="52" t="s">
        <v>64</v>
      </c>
      <c r="C39" s="53" t="s">
        <v>65</v>
      </c>
      <c r="D39" s="54" t="s">
        <v>34</v>
      </c>
      <c r="E39" s="46" t="s">
        <v>35</v>
      </c>
      <c r="F39" s="47">
        <f t="shared" si="2"/>
        <v>5.0307343901649952</v>
      </c>
      <c r="G39" s="48">
        <f t="shared" si="3"/>
        <v>6.2199999999999998</v>
      </c>
      <c r="I39" s="49">
        <f t="shared" si="4"/>
        <v>6.2199999999999998</v>
      </c>
      <c r="J39" s="60">
        <f t="shared" si="1"/>
        <v>0</v>
      </c>
      <c r="L39" s="1"/>
      <c r="M39" s="1"/>
      <c r="N39" s="1"/>
      <c r="O39" s="1"/>
    </row>
    <row r="40" ht="29.25" customHeight="1">
      <c r="A40" s="42" t="s">
        <v>88</v>
      </c>
      <c r="B40" s="52" t="s">
        <v>67</v>
      </c>
      <c r="C40" s="53" t="s">
        <v>68</v>
      </c>
      <c r="D40" s="54" t="s">
        <v>34</v>
      </c>
      <c r="E40" s="46" t="s">
        <v>35</v>
      </c>
      <c r="F40" s="47">
        <f t="shared" si="2"/>
        <v>30.224846328049175</v>
      </c>
      <c r="G40" s="48">
        <f t="shared" si="3"/>
        <v>37.369999999999997</v>
      </c>
      <c r="I40" s="49">
        <f t="shared" si="4"/>
        <v>37.369999999999997</v>
      </c>
      <c r="J40" s="60">
        <f t="shared" si="1"/>
        <v>0</v>
      </c>
      <c r="L40" s="1"/>
      <c r="M40" s="1"/>
      <c r="N40" s="1"/>
      <c r="O40" s="1"/>
    </row>
    <row r="41" ht="29.25" customHeight="1">
      <c r="A41" s="42" t="s">
        <v>89</v>
      </c>
      <c r="B41" s="52" t="s">
        <v>70</v>
      </c>
      <c r="C41" s="53" t="s">
        <v>71</v>
      </c>
      <c r="D41" s="54" t="s">
        <v>34</v>
      </c>
      <c r="E41" s="46" t="s">
        <v>35</v>
      </c>
      <c r="F41" s="47">
        <f t="shared" si="2"/>
        <v>3.1219670009705598</v>
      </c>
      <c r="G41" s="48">
        <f t="shared" si="3"/>
        <v>3.8599999999999999</v>
      </c>
      <c r="I41" s="49">
        <f t="shared" si="4"/>
        <v>3.8599999999999999</v>
      </c>
      <c r="J41" s="60">
        <f t="shared" si="1"/>
        <v>0</v>
      </c>
      <c r="L41" s="1"/>
      <c r="M41" s="1"/>
      <c r="N41" s="1"/>
      <c r="O41" s="1"/>
    </row>
    <row r="42" ht="29.25" customHeight="1">
      <c r="A42" s="42" t="s">
        <v>90</v>
      </c>
      <c r="B42" s="52" t="s">
        <v>73</v>
      </c>
      <c r="C42" s="53" t="s">
        <v>74</v>
      </c>
      <c r="D42" s="54" t="s">
        <v>34</v>
      </c>
      <c r="E42" s="46" t="s">
        <v>35</v>
      </c>
      <c r="F42" s="47">
        <f t="shared" si="2"/>
        <v>2.8955030734390168</v>
      </c>
      <c r="G42" s="48">
        <f t="shared" si="3"/>
        <v>3.5800000000000001</v>
      </c>
      <c r="I42" s="49">
        <f t="shared" si="4"/>
        <v>3.5800000000000001</v>
      </c>
      <c r="J42" s="60">
        <f t="shared" si="1"/>
        <v>0</v>
      </c>
      <c r="L42" s="1"/>
      <c r="M42" s="1"/>
      <c r="N42" s="1"/>
      <c r="O42" s="1"/>
    </row>
    <row r="43" ht="23.25" customHeight="1">
      <c r="A43" s="61" t="s">
        <v>91</v>
      </c>
      <c r="B43" s="34"/>
      <c r="C43" s="34"/>
      <c r="D43" s="34"/>
      <c r="E43" s="34"/>
      <c r="F43" s="34"/>
      <c r="G43" s="35"/>
      <c r="I43" s="57" t="str">
        <f>A43</f>
        <v xml:space="preserve">FAIXA 03 - PESO 3,0</v>
      </c>
      <c r="J43" s="37"/>
      <c r="L43" s="1"/>
      <c r="M43" s="1"/>
      <c r="N43" s="1"/>
      <c r="O43" s="1"/>
    </row>
    <row r="44" ht="23.25" customHeight="1">
      <c r="A44" s="62">
        <v>3</v>
      </c>
      <c r="B44" s="63" t="s">
        <v>92</v>
      </c>
      <c r="C44" s="64"/>
      <c r="D44" s="64"/>
      <c r="E44" s="64"/>
      <c r="F44" s="40"/>
      <c r="G44" s="65"/>
      <c r="I44" s="59" t="str">
        <f>B44</f>
        <v xml:space="preserve">INFRAESTRUTURA E ÁREAS EXTERNAS</v>
      </c>
      <c r="J44" s="41"/>
      <c r="L44" s="1"/>
      <c r="M44" s="1"/>
      <c r="N44" s="1"/>
      <c r="O44" s="1"/>
    </row>
    <row r="45" ht="26.25" customHeight="1">
      <c r="A45" s="42" t="s">
        <v>93</v>
      </c>
      <c r="B45" s="43" t="s">
        <v>94</v>
      </c>
      <c r="C45" s="44" t="s">
        <v>95</v>
      </c>
      <c r="D45" s="66" t="s">
        <v>96</v>
      </c>
      <c r="E45" s="67" t="s">
        <v>97</v>
      </c>
      <c r="F45" s="68">
        <v>0.48999999999999999</v>
      </c>
      <c r="G45" s="69">
        <f t="shared" ref="G45:G94" si="5">ROUND(F45+F45*$G$5,2)</f>
        <v>0.60999999999999999</v>
      </c>
      <c r="I45" s="49">
        <f t="shared" ref="I45:I84" si="6">((G45-G45*$J$4)/(1+0.2364))*(1+$J$6)</f>
        <v>0.60999999999999999</v>
      </c>
      <c r="J45" s="50">
        <f t="shared" ref="J45:J94" si="7">1-(I45/G45)</f>
        <v>0</v>
      </c>
      <c r="L45" s="1"/>
      <c r="M45" s="1"/>
      <c r="N45" s="1"/>
      <c r="O45" s="1"/>
    </row>
    <row r="46" ht="27" customHeight="1">
      <c r="A46" s="51" t="s">
        <v>98</v>
      </c>
      <c r="B46" s="52" t="s">
        <v>99</v>
      </c>
      <c r="C46" s="53" t="s">
        <v>100</v>
      </c>
      <c r="D46" s="70" t="s">
        <v>96</v>
      </c>
      <c r="E46" s="46" t="s">
        <v>97</v>
      </c>
      <c r="F46" s="71">
        <v>0.44</v>
      </c>
      <c r="G46" s="72">
        <f t="shared" si="5"/>
        <v>0.54000000000000004</v>
      </c>
      <c r="I46" s="49">
        <f t="shared" si="6"/>
        <v>0.54000000000000004</v>
      </c>
      <c r="J46" s="50">
        <f t="shared" si="7"/>
        <v>0</v>
      </c>
      <c r="L46" s="1"/>
      <c r="M46" s="1"/>
      <c r="N46" s="1"/>
      <c r="O46" s="1"/>
    </row>
    <row r="47" ht="26.25" customHeight="1">
      <c r="A47" s="51" t="s">
        <v>101</v>
      </c>
      <c r="B47" s="52" t="s">
        <v>102</v>
      </c>
      <c r="C47" s="53" t="s">
        <v>103</v>
      </c>
      <c r="D47" s="70" t="s">
        <v>96</v>
      </c>
      <c r="E47" s="46" t="s">
        <v>97</v>
      </c>
      <c r="F47" s="71">
        <v>0.34999999999999998</v>
      </c>
      <c r="G47" s="72">
        <f t="shared" si="5"/>
        <v>0.42999999999999999</v>
      </c>
      <c r="I47" s="49">
        <f t="shared" si="6"/>
        <v>0.42999999999999999</v>
      </c>
      <c r="J47" s="50">
        <f t="shared" si="7"/>
        <v>0</v>
      </c>
      <c r="L47" s="1"/>
      <c r="M47" s="1"/>
      <c r="N47" s="1"/>
      <c r="O47" s="1"/>
    </row>
    <row r="48" ht="26.25" customHeight="1">
      <c r="A48" s="51" t="s">
        <v>104</v>
      </c>
      <c r="B48" s="52" t="s">
        <v>105</v>
      </c>
      <c r="C48" s="53" t="s">
        <v>106</v>
      </c>
      <c r="D48" s="70" t="s">
        <v>96</v>
      </c>
      <c r="E48" s="46" t="s">
        <v>97</v>
      </c>
      <c r="F48" s="71">
        <v>0.28999999999999998</v>
      </c>
      <c r="G48" s="72">
        <f t="shared" si="5"/>
        <v>0.35999999999999999</v>
      </c>
      <c r="I48" s="49">
        <f t="shared" si="6"/>
        <v>0.35999999999999999</v>
      </c>
      <c r="J48" s="50">
        <f t="shared" si="7"/>
        <v>0</v>
      </c>
      <c r="L48" s="1"/>
      <c r="M48" s="1"/>
      <c r="N48" s="1"/>
      <c r="O48" s="1"/>
    </row>
    <row r="49" ht="26.25" customHeight="1">
      <c r="A49" s="51" t="s">
        <v>107</v>
      </c>
      <c r="B49" s="52" t="s">
        <v>108</v>
      </c>
      <c r="C49" s="53" t="s">
        <v>109</v>
      </c>
      <c r="D49" s="70" t="s">
        <v>96</v>
      </c>
      <c r="E49" s="46" t="s">
        <v>97</v>
      </c>
      <c r="F49" s="71">
        <v>0.44</v>
      </c>
      <c r="G49" s="72">
        <f t="shared" si="5"/>
        <v>0.54000000000000004</v>
      </c>
      <c r="I49" s="49">
        <f t="shared" si="6"/>
        <v>0.54000000000000004</v>
      </c>
      <c r="J49" s="50">
        <f t="shared" si="7"/>
        <v>0</v>
      </c>
      <c r="L49" s="1"/>
      <c r="M49" s="1"/>
      <c r="N49" s="1"/>
      <c r="O49" s="1"/>
    </row>
    <row r="50" ht="26.25" customHeight="1">
      <c r="A50" s="51" t="s">
        <v>110</v>
      </c>
      <c r="B50" s="52" t="s">
        <v>111</v>
      </c>
      <c r="C50" s="53" t="s">
        <v>112</v>
      </c>
      <c r="D50" s="70" t="s">
        <v>96</v>
      </c>
      <c r="E50" s="46" t="s">
        <v>97</v>
      </c>
      <c r="F50" s="71">
        <v>0.40000000000000002</v>
      </c>
      <c r="G50" s="72">
        <f t="shared" si="5"/>
        <v>0.48999999999999999</v>
      </c>
      <c r="I50" s="49">
        <f t="shared" si="6"/>
        <v>0.48999999999999999</v>
      </c>
      <c r="J50" s="50">
        <f t="shared" si="7"/>
        <v>0</v>
      </c>
      <c r="L50" s="1"/>
      <c r="M50" s="1"/>
      <c r="N50" s="1"/>
      <c r="O50" s="1"/>
    </row>
    <row r="51" ht="26.25" customHeight="1">
      <c r="A51" s="51" t="s">
        <v>113</v>
      </c>
      <c r="B51" s="52" t="s">
        <v>114</v>
      </c>
      <c r="C51" s="53" t="s">
        <v>115</v>
      </c>
      <c r="D51" s="70" t="s">
        <v>96</v>
      </c>
      <c r="E51" s="46" t="s">
        <v>97</v>
      </c>
      <c r="F51" s="71">
        <v>0.34999999999999998</v>
      </c>
      <c r="G51" s="72">
        <f t="shared" si="5"/>
        <v>0.42999999999999999</v>
      </c>
      <c r="I51" s="49">
        <f t="shared" si="6"/>
        <v>0.42999999999999999</v>
      </c>
      <c r="J51" s="50">
        <f t="shared" si="7"/>
        <v>0</v>
      </c>
      <c r="L51" s="1"/>
      <c r="M51" s="1"/>
      <c r="N51" s="1"/>
      <c r="O51" s="1"/>
    </row>
    <row r="52" ht="26.25" customHeight="1">
      <c r="A52" s="51" t="s">
        <v>116</v>
      </c>
      <c r="B52" s="52" t="s">
        <v>117</v>
      </c>
      <c r="C52" s="53" t="s">
        <v>118</v>
      </c>
      <c r="D52" s="70" t="s">
        <v>96</v>
      </c>
      <c r="E52" s="46" t="s">
        <v>97</v>
      </c>
      <c r="F52" s="71">
        <v>0.44</v>
      </c>
      <c r="G52" s="72">
        <f t="shared" si="5"/>
        <v>0.54000000000000004</v>
      </c>
      <c r="I52" s="49">
        <f t="shared" si="6"/>
        <v>0.54000000000000004</v>
      </c>
      <c r="J52" s="50">
        <f t="shared" si="7"/>
        <v>0</v>
      </c>
      <c r="L52" s="1"/>
      <c r="M52" s="1"/>
      <c r="N52" s="1"/>
      <c r="O52" s="1"/>
    </row>
    <row r="53" ht="26.25" customHeight="1">
      <c r="A53" s="51" t="s">
        <v>119</v>
      </c>
      <c r="B53" s="52" t="s">
        <v>120</v>
      </c>
      <c r="C53" s="53" t="s">
        <v>121</v>
      </c>
      <c r="D53" s="70" t="s">
        <v>96</v>
      </c>
      <c r="E53" s="46" t="s">
        <v>97</v>
      </c>
      <c r="F53" s="71">
        <v>0.40000000000000002</v>
      </c>
      <c r="G53" s="72">
        <f t="shared" si="5"/>
        <v>0.48999999999999999</v>
      </c>
      <c r="I53" s="49">
        <f t="shared" si="6"/>
        <v>0.48999999999999999</v>
      </c>
      <c r="J53" s="50">
        <f t="shared" si="7"/>
        <v>0</v>
      </c>
      <c r="L53" s="1"/>
      <c r="M53" s="1"/>
      <c r="N53" s="1"/>
      <c r="O53" s="1"/>
    </row>
    <row r="54" ht="26.25" customHeight="1">
      <c r="A54" s="51" t="s">
        <v>122</v>
      </c>
      <c r="B54" s="52" t="s">
        <v>123</v>
      </c>
      <c r="C54" s="53" t="s">
        <v>124</v>
      </c>
      <c r="D54" s="70" t="s">
        <v>96</v>
      </c>
      <c r="E54" s="46" t="s">
        <v>97</v>
      </c>
      <c r="F54" s="71">
        <v>0.34999999999999998</v>
      </c>
      <c r="G54" s="72">
        <f t="shared" si="5"/>
        <v>0.42999999999999999</v>
      </c>
      <c r="I54" s="49">
        <f t="shared" si="6"/>
        <v>0.42999999999999999</v>
      </c>
      <c r="J54" s="50">
        <f t="shared" si="7"/>
        <v>0</v>
      </c>
      <c r="L54" s="1"/>
      <c r="M54" s="1"/>
      <c r="N54" s="1"/>
      <c r="O54" s="1"/>
    </row>
    <row r="55" ht="26.25" customHeight="1">
      <c r="A55" s="51" t="s">
        <v>125</v>
      </c>
      <c r="B55" s="52" t="s">
        <v>126</v>
      </c>
      <c r="C55" s="53" t="s">
        <v>127</v>
      </c>
      <c r="D55" s="70" t="s">
        <v>96</v>
      </c>
      <c r="E55" s="46" t="s">
        <v>128</v>
      </c>
      <c r="F55" s="71">
        <v>0.72999999999999998</v>
      </c>
      <c r="G55" s="72">
        <f t="shared" si="5"/>
        <v>0.90000000000000002</v>
      </c>
      <c r="I55" s="49">
        <f t="shared" si="6"/>
        <v>0.90000000000000002</v>
      </c>
      <c r="J55" s="50">
        <f t="shared" si="7"/>
        <v>0</v>
      </c>
      <c r="L55" s="1"/>
      <c r="M55" s="1"/>
      <c r="N55" s="1"/>
      <c r="O55" s="1"/>
    </row>
    <row r="56" ht="28.5">
      <c r="A56" s="51" t="s">
        <v>129</v>
      </c>
      <c r="B56" s="52" t="s">
        <v>130</v>
      </c>
      <c r="C56" s="53" t="s">
        <v>131</v>
      </c>
      <c r="D56" s="70" t="s">
        <v>96</v>
      </c>
      <c r="E56" s="46" t="s">
        <v>128</v>
      </c>
      <c r="F56" s="71">
        <v>0.68999999999999995</v>
      </c>
      <c r="G56" s="72">
        <f t="shared" si="5"/>
        <v>0.84999999999999998</v>
      </c>
      <c r="I56" s="49">
        <f t="shared" si="6"/>
        <v>0.84999999999999987</v>
      </c>
      <c r="J56" s="50">
        <f t="shared" si="7"/>
        <v>1.1102230246251565e-016</v>
      </c>
      <c r="L56" s="1"/>
      <c r="M56" s="1"/>
      <c r="N56" s="1"/>
      <c r="O56" s="1"/>
    </row>
    <row r="57" ht="42.75">
      <c r="A57" s="51" t="s">
        <v>132</v>
      </c>
      <c r="B57" s="52" t="s">
        <v>133</v>
      </c>
      <c r="C57" s="53" t="s">
        <v>134</v>
      </c>
      <c r="D57" s="70" t="s">
        <v>96</v>
      </c>
      <c r="E57" s="46" t="s">
        <v>97</v>
      </c>
      <c r="F57" s="71">
        <v>0.48999999999999999</v>
      </c>
      <c r="G57" s="72">
        <f t="shared" si="5"/>
        <v>0.60999999999999999</v>
      </c>
      <c r="I57" s="49">
        <f t="shared" si="6"/>
        <v>0.60999999999999999</v>
      </c>
      <c r="J57" s="50">
        <f t="shared" si="7"/>
        <v>0</v>
      </c>
      <c r="L57" s="1"/>
      <c r="M57" s="1"/>
      <c r="N57" s="1"/>
      <c r="O57" s="1"/>
    </row>
    <row r="58" ht="42.75">
      <c r="A58" s="51" t="s">
        <v>135</v>
      </c>
      <c r="B58" s="52" t="s">
        <v>136</v>
      </c>
      <c r="C58" s="53" t="s">
        <v>137</v>
      </c>
      <c r="D58" s="70" t="s">
        <v>96</v>
      </c>
      <c r="E58" s="46" t="s">
        <v>97</v>
      </c>
      <c r="F58" s="71">
        <v>0.44</v>
      </c>
      <c r="G58" s="72">
        <f t="shared" si="5"/>
        <v>0.54000000000000004</v>
      </c>
      <c r="I58" s="49">
        <f t="shared" si="6"/>
        <v>0.54000000000000004</v>
      </c>
      <c r="J58" s="50">
        <f t="shared" si="7"/>
        <v>0</v>
      </c>
      <c r="L58" s="1"/>
      <c r="M58" s="1"/>
      <c r="N58" s="1"/>
      <c r="O58" s="1"/>
    </row>
    <row r="59" ht="42.75">
      <c r="A59" s="51" t="s">
        <v>138</v>
      </c>
      <c r="B59" s="52" t="s">
        <v>139</v>
      </c>
      <c r="C59" s="53" t="s">
        <v>140</v>
      </c>
      <c r="D59" s="70" t="s">
        <v>96</v>
      </c>
      <c r="E59" s="46" t="s">
        <v>97</v>
      </c>
      <c r="F59" s="71">
        <v>0.40000000000000002</v>
      </c>
      <c r="G59" s="72">
        <f t="shared" si="5"/>
        <v>0.48999999999999999</v>
      </c>
      <c r="I59" s="49">
        <f t="shared" si="6"/>
        <v>0.48999999999999999</v>
      </c>
      <c r="J59" s="50">
        <f t="shared" si="7"/>
        <v>0</v>
      </c>
      <c r="L59" s="1"/>
      <c r="M59" s="1"/>
      <c r="N59" s="1"/>
      <c r="O59" s="1"/>
    </row>
    <row r="60" ht="42.75">
      <c r="A60" s="51" t="s">
        <v>141</v>
      </c>
      <c r="B60" s="52" t="s">
        <v>142</v>
      </c>
      <c r="C60" s="53" t="s">
        <v>143</v>
      </c>
      <c r="D60" s="70" t="s">
        <v>96</v>
      </c>
      <c r="E60" s="46" t="s">
        <v>97</v>
      </c>
      <c r="F60" s="71">
        <v>0.34999999999999998</v>
      </c>
      <c r="G60" s="72">
        <f t="shared" si="5"/>
        <v>0.42999999999999999</v>
      </c>
      <c r="I60" s="49">
        <f t="shared" si="6"/>
        <v>0.42999999999999999</v>
      </c>
      <c r="J60" s="50">
        <f t="shared" si="7"/>
        <v>0</v>
      </c>
      <c r="L60" s="1"/>
      <c r="M60" s="1"/>
      <c r="N60" s="1"/>
      <c r="O60" s="1"/>
    </row>
    <row r="61" ht="42.75">
      <c r="A61" s="51" t="s">
        <v>144</v>
      </c>
      <c r="B61" s="52" t="s">
        <v>145</v>
      </c>
      <c r="C61" s="53" t="s">
        <v>146</v>
      </c>
      <c r="D61" s="70" t="s">
        <v>96</v>
      </c>
      <c r="E61" s="46" t="s">
        <v>97</v>
      </c>
      <c r="F61" s="71">
        <v>1.079</v>
      </c>
      <c r="G61" s="72">
        <f>ROUND(F61+F61*$G$5,2)</f>
        <v>1.3300000000000001</v>
      </c>
      <c r="I61" s="49">
        <f t="shared" si="6"/>
        <v>1.3300000000000001</v>
      </c>
      <c r="J61" s="50">
        <f t="shared" si="7"/>
        <v>0</v>
      </c>
      <c r="L61" s="1"/>
      <c r="M61" s="1"/>
      <c r="N61" s="1"/>
      <c r="O61" s="1"/>
    </row>
    <row r="62" ht="42.75">
      <c r="A62" s="51" t="s">
        <v>147</v>
      </c>
      <c r="B62" s="52" t="s">
        <v>148</v>
      </c>
      <c r="C62" s="53" t="s">
        <v>149</v>
      </c>
      <c r="D62" s="70" t="s">
        <v>96</v>
      </c>
      <c r="E62" s="46" t="s">
        <v>97</v>
      </c>
      <c r="F62" s="71">
        <v>0.93000000000000005</v>
      </c>
      <c r="G62" s="72">
        <f t="shared" si="5"/>
        <v>1.1500000000000001</v>
      </c>
      <c r="I62" s="49">
        <f t="shared" si="6"/>
        <v>1.1500000000000001</v>
      </c>
      <c r="J62" s="50">
        <f t="shared" si="7"/>
        <v>0</v>
      </c>
      <c r="L62" s="1"/>
      <c r="M62" s="1"/>
      <c r="N62" s="1"/>
      <c r="O62" s="1"/>
    </row>
    <row r="63" ht="42.75">
      <c r="A63" s="51" t="s">
        <v>150</v>
      </c>
      <c r="B63" s="52" t="s">
        <v>151</v>
      </c>
      <c r="C63" s="53" t="s">
        <v>152</v>
      </c>
      <c r="D63" s="70" t="s">
        <v>96</v>
      </c>
      <c r="E63" s="46" t="s">
        <v>97</v>
      </c>
      <c r="F63" s="71">
        <v>0.78100000000000003</v>
      </c>
      <c r="G63" s="72">
        <f t="shared" si="5"/>
        <v>0.96999999999999997</v>
      </c>
      <c r="I63" s="49">
        <f t="shared" si="6"/>
        <v>0.96999999999999997</v>
      </c>
      <c r="J63" s="50">
        <f t="shared" si="7"/>
        <v>0</v>
      </c>
      <c r="L63" s="1"/>
      <c r="M63" s="1"/>
      <c r="N63" s="1"/>
      <c r="O63" s="1"/>
    </row>
    <row r="64" ht="28.5">
      <c r="A64" s="51" t="s">
        <v>153</v>
      </c>
      <c r="B64" s="52" t="s">
        <v>154</v>
      </c>
      <c r="C64" s="53" t="s">
        <v>155</v>
      </c>
      <c r="D64" s="70" t="s">
        <v>96</v>
      </c>
      <c r="E64" s="46" t="s">
        <v>97</v>
      </c>
      <c r="F64" s="71">
        <v>0.64000000000000001</v>
      </c>
      <c r="G64" s="72">
        <f t="shared" si="5"/>
        <v>0.79000000000000004</v>
      </c>
      <c r="I64" s="49">
        <f t="shared" si="6"/>
        <v>0.79000000000000004</v>
      </c>
      <c r="J64" s="50">
        <f t="shared" si="7"/>
        <v>0</v>
      </c>
      <c r="L64" s="1"/>
      <c r="M64" s="1"/>
      <c r="N64" s="1"/>
      <c r="O64" s="1"/>
    </row>
    <row r="65" ht="26.25" customHeight="1">
      <c r="A65" s="51" t="s">
        <v>156</v>
      </c>
      <c r="B65" s="52" t="s">
        <v>157</v>
      </c>
      <c r="C65" s="53" t="s">
        <v>158</v>
      </c>
      <c r="D65" s="70" t="s">
        <v>96</v>
      </c>
      <c r="E65" s="46" t="s">
        <v>97</v>
      </c>
      <c r="F65" s="71">
        <v>0.57999999999999996</v>
      </c>
      <c r="G65" s="72">
        <f t="shared" si="5"/>
        <v>0.71999999999999997</v>
      </c>
      <c r="I65" s="49">
        <f t="shared" si="6"/>
        <v>0.71999999999999997</v>
      </c>
      <c r="J65" s="50">
        <f t="shared" si="7"/>
        <v>0</v>
      </c>
      <c r="L65" s="1"/>
      <c r="M65" s="1"/>
      <c r="N65" s="1"/>
      <c r="O65" s="1"/>
    </row>
    <row r="66" ht="26.25" customHeight="1">
      <c r="A66" s="51" t="s">
        <v>159</v>
      </c>
      <c r="B66" s="52" t="s">
        <v>160</v>
      </c>
      <c r="C66" s="53" t="s">
        <v>161</v>
      </c>
      <c r="D66" s="70" t="s">
        <v>96</v>
      </c>
      <c r="E66" s="46" t="s">
        <v>97</v>
      </c>
      <c r="F66" s="71">
        <v>0.48999999999999999</v>
      </c>
      <c r="G66" s="72">
        <f t="shared" si="5"/>
        <v>0.60999999999999999</v>
      </c>
      <c r="I66" s="49">
        <f t="shared" si="6"/>
        <v>0.60999999999999999</v>
      </c>
      <c r="J66" s="50">
        <f t="shared" si="7"/>
        <v>0</v>
      </c>
      <c r="L66" s="1"/>
      <c r="M66" s="1"/>
      <c r="N66" s="1"/>
      <c r="O66" s="1"/>
    </row>
    <row r="67" ht="26.25" customHeight="1">
      <c r="A67" s="51" t="s">
        <v>162</v>
      </c>
      <c r="B67" s="52" t="s">
        <v>163</v>
      </c>
      <c r="C67" s="53" t="s">
        <v>164</v>
      </c>
      <c r="D67" s="70" t="s">
        <v>96</v>
      </c>
      <c r="E67" s="46" t="s">
        <v>97</v>
      </c>
      <c r="F67" s="71">
        <v>0.44</v>
      </c>
      <c r="G67" s="72">
        <f t="shared" si="5"/>
        <v>0.54000000000000004</v>
      </c>
      <c r="I67" s="49">
        <f t="shared" si="6"/>
        <v>0.54000000000000004</v>
      </c>
      <c r="J67" s="50">
        <f t="shared" si="7"/>
        <v>0</v>
      </c>
      <c r="L67" s="1"/>
      <c r="M67" s="1"/>
      <c r="N67" s="1"/>
      <c r="O67" s="1"/>
    </row>
    <row r="68" ht="26.25" customHeight="1">
      <c r="A68" s="51" t="s">
        <v>165</v>
      </c>
      <c r="B68" s="52" t="s">
        <v>166</v>
      </c>
      <c r="C68" s="53" t="s">
        <v>167</v>
      </c>
      <c r="D68" s="70" t="s">
        <v>96</v>
      </c>
      <c r="E68" s="46" t="s">
        <v>128</v>
      </c>
      <c r="F68" s="71">
        <v>2.4900000000000002</v>
      </c>
      <c r="G68" s="72">
        <f t="shared" si="5"/>
        <v>3.0800000000000001</v>
      </c>
      <c r="I68" s="49">
        <f t="shared" si="6"/>
        <v>3.0799999999999996</v>
      </c>
      <c r="J68" s="50">
        <f t="shared" si="7"/>
        <v>1.1102230246251565e-016</v>
      </c>
      <c r="L68" s="1"/>
      <c r="M68" s="1"/>
      <c r="N68" s="1"/>
      <c r="O68" s="1"/>
    </row>
    <row r="69" ht="26.25" customHeight="1">
      <c r="A69" s="51" t="s">
        <v>168</v>
      </c>
      <c r="B69" s="52" t="s">
        <v>169</v>
      </c>
      <c r="C69" s="53" t="s">
        <v>170</v>
      </c>
      <c r="D69" s="70" t="s">
        <v>96</v>
      </c>
      <c r="E69" s="46" t="s">
        <v>128</v>
      </c>
      <c r="F69" s="71">
        <v>1.96</v>
      </c>
      <c r="G69" s="72">
        <f t="shared" si="5"/>
        <v>2.4199999999999999</v>
      </c>
      <c r="I69" s="49">
        <f t="shared" si="6"/>
        <v>2.4199999999999999</v>
      </c>
      <c r="J69" s="50">
        <f t="shared" si="7"/>
        <v>0</v>
      </c>
      <c r="L69" s="1"/>
      <c r="M69" s="1"/>
      <c r="N69" s="1"/>
      <c r="O69" s="1"/>
    </row>
    <row r="70" ht="26.25" customHeight="1">
      <c r="A70" s="51" t="s">
        <v>171</v>
      </c>
      <c r="B70" s="52" t="s">
        <v>172</v>
      </c>
      <c r="C70" s="53" t="s">
        <v>173</v>
      </c>
      <c r="D70" s="70" t="s">
        <v>96</v>
      </c>
      <c r="E70" s="46" t="s">
        <v>128</v>
      </c>
      <c r="F70" s="71">
        <v>1.7589999999999999</v>
      </c>
      <c r="G70" s="72">
        <f t="shared" si="5"/>
        <v>2.1699999999999999</v>
      </c>
      <c r="I70" s="49">
        <f t="shared" si="6"/>
        <v>2.1699999999999999</v>
      </c>
      <c r="J70" s="50">
        <f t="shared" si="7"/>
        <v>0</v>
      </c>
      <c r="L70" s="1"/>
      <c r="M70" s="1"/>
      <c r="N70" s="1"/>
      <c r="O70" s="1"/>
    </row>
    <row r="71" ht="26.25" customHeight="1">
      <c r="A71" s="51" t="s">
        <v>174</v>
      </c>
      <c r="B71" s="52" t="s">
        <v>175</v>
      </c>
      <c r="C71" s="53" t="s">
        <v>176</v>
      </c>
      <c r="D71" s="70" t="s">
        <v>96</v>
      </c>
      <c r="E71" s="46" t="s">
        <v>128</v>
      </c>
      <c r="F71" s="71">
        <v>1.28</v>
      </c>
      <c r="G71" s="72">
        <f t="shared" si="5"/>
        <v>1.5800000000000001</v>
      </c>
      <c r="I71" s="49">
        <f t="shared" si="6"/>
        <v>1.5800000000000001</v>
      </c>
      <c r="J71" s="50">
        <f t="shared" si="7"/>
        <v>0</v>
      </c>
      <c r="L71" s="1"/>
      <c r="M71" s="1"/>
      <c r="N71" s="1"/>
      <c r="O71" s="1"/>
    </row>
    <row r="72" ht="26.25" customHeight="1">
      <c r="A72" s="51" t="s">
        <v>177</v>
      </c>
      <c r="B72" s="52" t="s">
        <v>178</v>
      </c>
      <c r="C72" s="53" t="s">
        <v>179</v>
      </c>
      <c r="D72" s="70" t="s">
        <v>96</v>
      </c>
      <c r="E72" s="46" t="s">
        <v>128</v>
      </c>
      <c r="F72" s="71">
        <v>0.96999999999999997</v>
      </c>
      <c r="G72" s="72">
        <f t="shared" si="5"/>
        <v>1.2</v>
      </c>
      <c r="I72" s="49">
        <f t="shared" si="6"/>
        <v>1.2</v>
      </c>
      <c r="J72" s="50">
        <f t="shared" si="7"/>
        <v>0</v>
      </c>
      <c r="L72" s="1"/>
      <c r="M72" s="1"/>
      <c r="N72" s="1"/>
      <c r="O72" s="1"/>
    </row>
    <row r="73" ht="26.25" customHeight="1">
      <c r="A73" s="51" t="s">
        <v>180</v>
      </c>
      <c r="B73" s="52" t="s">
        <v>181</v>
      </c>
      <c r="C73" s="53" t="s">
        <v>182</v>
      </c>
      <c r="D73" s="70" t="s">
        <v>96</v>
      </c>
      <c r="E73" s="46" t="s">
        <v>128</v>
      </c>
      <c r="F73" s="71">
        <v>0.64000000000000001</v>
      </c>
      <c r="G73" s="72">
        <f t="shared" si="5"/>
        <v>0.79000000000000004</v>
      </c>
      <c r="I73" s="49">
        <f t="shared" si="6"/>
        <v>0.79000000000000004</v>
      </c>
      <c r="J73" s="50">
        <f t="shared" si="7"/>
        <v>0</v>
      </c>
      <c r="L73" s="1"/>
      <c r="M73" s="1"/>
      <c r="N73" s="1"/>
      <c r="O73" s="1"/>
    </row>
    <row r="74" ht="26.25" customHeight="1">
      <c r="A74" s="51" t="s">
        <v>183</v>
      </c>
      <c r="B74" s="52" t="s">
        <v>184</v>
      </c>
      <c r="C74" s="53" t="s">
        <v>185</v>
      </c>
      <c r="D74" s="70" t="s">
        <v>96</v>
      </c>
      <c r="E74" s="46" t="s">
        <v>128</v>
      </c>
      <c r="F74" s="71">
        <v>0.40000000000000002</v>
      </c>
      <c r="G74" s="72">
        <f t="shared" si="5"/>
        <v>0.48999999999999999</v>
      </c>
      <c r="I74" s="49">
        <f t="shared" si="6"/>
        <v>0.48999999999999999</v>
      </c>
      <c r="J74" s="50">
        <f t="shared" si="7"/>
        <v>0</v>
      </c>
      <c r="L74" s="1"/>
      <c r="M74" s="1"/>
      <c r="N74" s="1"/>
      <c r="O74" s="1"/>
    </row>
    <row r="75" ht="26.25" customHeight="1">
      <c r="A75" s="51" t="s">
        <v>186</v>
      </c>
      <c r="B75" s="52" t="s">
        <v>187</v>
      </c>
      <c r="C75" s="53" t="s">
        <v>188</v>
      </c>
      <c r="D75" s="70" t="s">
        <v>96</v>
      </c>
      <c r="E75" s="46" t="s">
        <v>189</v>
      </c>
      <c r="F75" s="71">
        <v>4301.6700000000001</v>
      </c>
      <c r="G75" s="72">
        <f t="shared" si="5"/>
        <v>5318.5799999999999</v>
      </c>
      <c r="I75" s="49">
        <f t="shared" si="6"/>
        <v>5318.5799999999999</v>
      </c>
      <c r="J75" s="50">
        <f t="shared" si="7"/>
        <v>0</v>
      </c>
      <c r="L75" s="1"/>
      <c r="M75" s="1"/>
      <c r="N75" s="1"/>
      <c r="O75" s="1"/>
    </row>
    <row r="76" ht="42.75">
      <c r="A76" s="51" t="s">
        <v>190</v>
      </c>
      <c r="B76" s="52" t="s">
        <v>191</v>
      </c>
      <c r="C76" s="53" t="s">
        <v>192</v>
      </c>
      <c r="D76" s="70" t="s">
        <v>96</v>
      </c>
      <c r="E76" s="46" t="s">
        <v>128</v>
      </c>
      <c r="F76" s="71">
        <v>1.6100000000000001</v>
      </c>
      <c r="G76" s="72">
        <f t="shared" si="5"/>
        <v>1.99</v>
      </c>
      <c r="I76" s="49">
        <f t="shared" si="6"/>
        <v>1.9899999999999998</v>
      </c>
      <c r="J76" s="50">
        <f t="shared" si="7"/>
        <v>1.1102230246251565e-016</v>
      </c>
      <c r="L76" s="1"/>
      <c r="M76" s="1"/>
      <c r="N76" s="1"/>
      <c r="O76" s="1"/>
    </row>
    <row r="77" ht="42.75">
      <c r="A77" s="51" t="s">
        <v>193</v>
      </c>
      <c r="B77" s="52" t="s">
        <v>194</v>
      </c>
      <c r="C77" s="53" t="s">
        <v>195</v>
      </c>
      <c r="D77" s="70" t="s">
        <v>96</v>
      </c>
      <c r="E77" s="46" t="s">
        <v>128</v>
      </c>
      <c r="F77" s="71">
        <v>1.3600000000000001</v>
      </c>
      <c r="G77" s="72">
        <f t="shared" si="5"/>
        <v>1.6799999999999999</v>
      </c>
      <c r="I77" s="49">
        <f t="shared" si="6"/>
        <v>1.6800000000000002</v>
      </c>
      <c r="J77" s="50">
        <f t="shared" si="7"/>
        <v>-2.2204460492503131e-016</v>
      </c>
      <c r="L77" s="1"/>
      <c r="M77" s="1"/>
      <c r="N77" s="1"/>
      <c r="O77" s="1"/>
    </row>
    <row r="78" ht="42.75">
      <c r="A78" s="51" t="s">
        <v>196</v>
      </c>
      <c r="B78" s="52" t="s">
        <v>197</v>
      </c>
      <c r="C78" s="53" t="s">
        <v>198</v>
      </c>
      <c r="D78" s="70" t="s">
        <v>96</v>
      </c>
      <c r="E78" s="46" t="s">
        <v>128</v>
      </c>
      <c r="F78" s="71">
        <v>1.1699999999999999</v>
      </c>
      <c r="G78" s="72">
        <f t="shared" si="5"/>
        <v>1.45</v>
      </c>
      <c r="I78" s="49">
        <f t="shared" si="6"/>
        <v>1.45</v>
      </c>
      <c r="J78" s="50">
        <f t="shared" si="7"/>
        <v>0</v>
      </c>
      <c r="L78" s="1"/>
      <c r="M78" s="1"/>
      <c r="N78" s="1"/>
      <c r="O78" s="1"/>
    </row>
    <row r="79" ht="42.75">
      <c r="A79" s="51" t="s">
        <v>199</v>
      </c>
      <c r="B79" s="52" t="s">
        <v>200</v>
      </c>
      <c r="C79" s="53" t="s">
        <v>201</v>
      </c>
      <c r="D79" s="70" t="s">
        <v>96</v>
      </c>
      <c r="E79" s="46" t="s">
        <v>128</v>
      </c>
      <c r="F79" s="71">
        <v>0.96999999999999997</v>
      </c>
      <c r="G79" s="72">
        <f t="shared" si="5"/>
        <v>1.2</v>
      </c>
      <c r="I79" s="49">
        <f t="shared" si="6"/>
        <v>1.2</v>
      </c>
      <c r="J79" s="50">
        <f t="shared" si="7"/>
        <v>0</v>
      </c>
      <c r="L79" s="1"/>
      <c r="M79" s="1"/>
      <c r="N79" s="1"/>
      <c r="O79" s="1"/>
    </row>
    <row r="80" ht="42.75">
      <c r="A80" s="51" t="s">
        <v>202</v>
      </c>
      <c r="B80" s="52" t="s">
        <v>203</v>
      </c>
      <c r="C80" s="53" t="s">
        <v>204</v>
      </c>
      <c r="D80" s="70" t="s">
        <v>96</v>
      </c>
      <c r="E80" s="46" t="s">
        <v>128</v>
      </c>
      <c r="F80" s="71">
        <v>0.88</v>
      </c>
      <c r="G80" s="72">
        <f t="shared" si="5"/>
        <v>1.0900000000000001</v>
      </c>
      <c r="I80" s="49">
        <f t="shared" si="6"/>
        <v>1.0900000000000001</v>
      </c>
      <c r="J80" s="50">
        <f t="shared" si="7"/>
        <v>0</v>
      </c>
      <c r="L80" s="1"/>
      <c r="M80" s="1"/>
      <c r="N80" s="1"/>
      <c r="O80" s="1"/>
    </row>
    <row r="81" ht="42.75">
      <c r="A81" s="51" t="s">
        <v>205</v>
      </c>
      <c r="B81" s="52" t="s">
        <v>206</v>
      </c>
      <c r="C81" s="53" t="s">
        <v>207</v>
      </c>
      <c r="D81" s="70" t="s">
        <v>96</v>
      </c>
      <c r="E81" s="46" t="s">
        <v>128</v>
      </c>
      <c r="F81" s="71">
        <v>0.78100000000000003</v>
      </c>
      <c r="G81" s="72">
        <f t="shared" si="5"/>
        <v>0.96999999999999997</v>
      </c>
      <c r="I81" s="49">
        <f t="shared" si="6"/>
        <v>0.96999999999999997</v>
      </c>
      <c r="J81" s="50">
        <f t="shared" si="7"/>
        <v>0</v>
      </c>
      <c r="L81" s="1"/>
      <c r="M81" s="1"/>
      <c r="N81" s="1"/>
      <c r="O81" s="1"/>
    </row>
    <row r="82" ht="42.75">
      <c r="A82" s="51" t="s">
        <v>208</v>
      </c>
      <c r="B82" s="52" t="s">
        <v>209</v>
      </c>
      <c r="C82" s="53" t="s">
        <v>210</v>
      </c>
      <c r="D82" s="70" t="s">
        <v>96</v>
      </c>
      <c r="E82" s="46" t="s">
        <v>128</v>
      </c>
      <c r="F82" s="71">
        <v>0.68999999999999995</v>
      </c>
      <c r="G82" s="72">
        <f t="shared" si="5"/>
        <v>0.84999999999999998</v>
      </c>
      <c r="I82" s="49">
        <f t="shared" si="6"/>
        <v>0.84999999999999987</v>
      </c>
      <c r="J82" s="50">
        <f t="shared" si="7"/>
        <v>1.1102230246251565e-016</v>
      </c>
      <c r="L82" s="1"/>
      <c r="M82" s="1"/>
      <c r="N82" s="1"/>
      <c r="O82" s="1"/>
    </row>
    <row r="83" ht="71.25">
      <c r="A83" s="51" t="s">
        <v>211</v>
      </c>
      <c r="B83" s="52" t="s">
        <v>212</v>
      </c>
      <c r="C83" s="53" t="s">
        <v>213</v>
      </c>
      <c r="D83" s="52" t="s">
        <v>34</v>
      </c>
      <c r="E83" s="46" t="s">
        <v>214</v>
      </c>
      <c r="F83" s="71">
        <f t="shared" ref="F78:F84" si="8">G83/1.2364</f>
        <v>11833.152701391136</v>
      </c>
      <c r="G83" s="72">
        <v>14630.51</v>
      </c>
      <c r="I83" s="49">
        <f t="shared" si="6"/>
        <v>14630.51</v>
      </c>
      <c r="J83" s="50">
        <f t="shared" si="7"/>
        <v>0</v>
      </c>
      <c r="L83" s="1"/>
      <c r="M83" s="1"/>
      <c r="N83" s="1"/>
      <c r="O83" s="1"/>
    </row>
    <row r="84" ht="85.5">
      <c r="A84" s="73" t="s">
        <v>215</v>
      </c>
      <c r="B84" s="74" t="s">
        <v>216</v>
      </c>
      <c r="C84" s="75" t="s">
        <v>217</v>
      </c>
      <c r="D84" s="74" t="s">
        <v>34</v>
      </c>
      <c r="E84" s="76" t="s">
        <v>214</v>
      </c>
      <c r="F84" s="77">
        <f t="shared" si="8"/>
        <v>26158.225493367841</v>
      </c>
      <c r="G84" s="78">
        <v>32342.029999999999</v>
      </c>
      <c r="I84" s="49">
        <f t="shared" si="6"/>
        <v>32342.029999999999</v>
      </c>
      <c r="J84" s="50">
        <f t="shared" si="7"/>
        <v>0</v>
      </c>
      <c r="L84" s="1"/>
      <c r="M84" s="1"/>
      <c r="N84" s="1"/>
      <c r="O84" s="1"/>
    </row>
    <row r="85" ht="27" customHeight="1">
      <c r="A85" s="61" t="s">
        <v>218</v>
      </c>
      <c r="B85" s="34"/>
      <c r="C85" s="34"/>
      <c r="D85" s="34"/>
      <c r="E85" s="34"/>
      <c r="F85" s="34"/>
      <c r="G85" s="35"/>
      <c r="I85" s="57" t="str">
        <f>A85</f>
        <v xml:space="preserve">FAIXA 04 - PESO 2,0</v>
      </c>
      <c r="J85" s="79"/>
      <c r="L85" s="1"/>
      <c r="M85" s="1"/>
      <c r="N85" s="1"/>
      <c r="O85" s="1"/>
    </row>
    <row r="86" ht="27" customHeight="1">
      <c r="A86" s="62">
        <v>4</v>
      </c>
      <c r="B86" s="63" t="s">
        <v>219</v>
      </c>
      <c r="C86" s="64"/>
      <c r="D86" s="64"/>
      <c r="E86" s="64"/>
      <c r="F86" s="80"/>
      <c r="G86" s="65"/>
      <c r="I86" s="59" t="str">
        <f>B86</f>
        <v xml:space="preserve">CADASTROS, CONSULTORIA E DOCUMENTAÇÃO</v>
      </c>
      <c r="J86" s="41"/>
      <c r="L86" s="1"/>
      <c r="M86" s="1"/>
      <c r="N86" s="1"/>
      <c r="O86" s="1"/>
    </row>
    <row r="87" s="1" customFormat="1" ht="42" customHeight="1">
      <c r="A87" s="42" t="s">
        <v>220</v>
      </c>
      <c r="B87" s="43" t="s">
        <v>221</v>
      </c>
      <c r="C87" s="44" t="s">
        <v>222</v>
      </c>
      <c r="D87" s="66" t="s">
        <v>223</v>
      </c>
      <c r="E87" s="67" t="s">
        <v>97</v>
      </c>
      <c r="F87" s="68">
        <v>2.4399999999999999</v>
      </c>
      <c r="G87" s="69">
        <f t="shared" si="5"/>
        <v>3.02</v>
      </c>
      <c r="I87" s="49">
        <f t="shared" ref="I87:I94" si="9">((G87-G87*$J$5)/(1+0.2364))*(1+$J$6)</f>
        <v>3.02</v>
      </c>
      <c r="J87" s="50">
        <f t="shared" si="7"/>
        <v>0</v>
      </c>
      <c r="L87" s="1"/>
      <c r="M87" s="1"/>
      <c r="N87" s="1"/>
      <c r="O87" s="1"/>
    </row>
    <row r="88" ht="28.5" customHeight="1">
      <c r="A88" s="51" t="s">
        <v>224</v>
      </c>
      <c r="B88" s="52" t="s">
        <v>225</v>
      </c>
      <c r="C88" s="53" t="s">
        <v>226</v>
      </c>
      <c r="D88" s="52" t="s">
        <v>227</v>
      </c>
      <c r="E88" s="46" t="s">
        <v>228</v>
      </c>
      <c r="F88" s="71">
        <v>0.87</v>
      </c>
      <c r="G88" s="72">
        <f t="shared" si="5"/>
        <v>1.0800000000000001</v>
      </c>
      <c r="H88" s="81"/>
      <c r="I88" s="49">
        <f t="shared" si="9"/>
        <v>1.0800000000000001</v>
      </c>
      <c r="J88" s="50">
        <f t="shared" si="7"/>
        <v>0</v>
      </c>
      <c r="L88" s="1"/>
      <c r="M88" s="1"/>
      <c r="N88" s="1"/>
      <c r="O88" s="1"/>
    </row>
    <row r="89" ht="28.5" customHeight="1">
      <c r="A89" s="51" t="s">
        <v>229</v>
      </c>
      <c r="B89" s="52" t="s">
        <v>230</v>
      </c>
      <c r="C89" s="53" t="s">
        <v>231</v>
      </c>
      <c r="D89" s="70" t="s">
        <v>223</v>
      </c>
      <c r="E89" s="46" t="s">
        <v>228</v>
      </c>
      <c r="F89" s="71">
        <v>1.1399999999999999</v>
      </c>
      <c r="G89" s="72">
        <f t="shared" si="5"/>
        <v>1.4099999999999999</v>
      </c>
      <c r="H89" s="81"/>
      <c r="I89" s="49">
        <f t="shared" si="9"/>
        <v>1.4099999999999997</v>
      </c>
      <c r="J89" s="50">
        <f t="shared" si="7"/>
        <v>1.1102230246251565e-016</v>
      </c>
      <c r="L89" s="1"/>
      <c r="M89" s="1"/>
      <c r="N89" s="1"/>
      <c r="O89" s="1"/>
    </row>
    <row r="90" ht="28.5" customHeight="1">
      <c r="A90" s="51" t="s">
        <v>232</v>
      </c>
      <c r="B90" s="52">
        <v>101373</v>
      </c>
      <c r="C90" s="53" t="s">
        <v>233</v>
      </c>
      <c r="D90" s="52" t="s">
        <v>234</v>
      </c>
      <c r="E90" s="70" t="s">
        <v>235</v>
      </c>
      <c r="F90" s="71">
        <v>150.08000000000001</v>
      </c>
      <c r="G90" s="72">
        <f t="shared" si="5"/>
        <v>185.56</v>
      </c>
      <c r="H90" s="81"/>
      <c r="I90" s="49">
        <f t="shared" si="9"/>
        <v>185.55999999999997</v>
      </c>
      <c r="J90" s="50">
        <f t="shared" si="7"/>
        <v>1.1102230246251565e-016</v>
      </c>
      <c r="L90" s="1"/>
      <c r="M90" s="1"/>
      <c r="N90" s="1"/>
      <c r="O90" s="1"/>
    </row>
    <row r="91" ht="44.450000000000003" customHeight="1">
      <c r="A91" s="51" t="s">
        <v>236</v>
      </c>
      <c r="B91" s="52" t="s">
        <v>237</v>
      </c>
      <c r="C91" s="53" t="s">
        <v>238</v>
      </c>
      <c r="D91" s="70" t="s">
        <v>223</v>
      </c>
      <c r="E91" s="46" t="s">
        <v>239</v>
      </c>
      <c r="F91" s="71">
        <v>140.97</v>
      </c>
      <c r="G91" s="72">
        <f t="shared" si="5"/>
        <v>174.30000000000001</v>
      </c>
      <c r="H91" s="81"/>
      <c r="I91" s="49">
        <f t="shared" si="9"/>
        <v>174.30000000000001</v>
      </c>
      <c r="J91" s="50">
        <f t="shared" si="7"/>
        <v>0</v>
      </c>
      <c r="L91" s="1"/>
      <c r="M91" s="1"/>
      <c r="N91" s="1"/>
      <c r="O91" s="1"/>
    </row>
    <row r="92" ht="44.450000000000003" customHeight="1">
      <c r="A92" s="51" t="s">
        <v>240</v>
      </c>
      <c r="B92" s="52" t="s">
        <v>241</v>
      </c>
      <c r="C92" s="53" t="s">
        <v>242</v>
      </c>
      <c r="D92" s="52" t="s">
        <v>227</v>
      </c>
      <c r="E92" s="46" t="s">
        <v>214</v>
      </c>
      <c r="F92" s="71">
        <v>1978.6800000000001</v>
      </c>
      <c r="G92" s="72">
        <f t="shared" si="5"/>
        <v>2446.4400000000001</v>
      </c>
      <c r="H92" s="81"/>
      <c r="I92" s="49">
        <f t="shared" si="9"/>
        <v>2446.4400000000001</v>
      </c>
      <c r="J92" s="50">
        <f t="shared" si="7"/>
        <v>0</v>
      </c>
      <c r="L92" s="1"/>
      <c r="M92" s="1"/>
      <c r="N92" s="1"/>
      <c r="O92" s="1"/>
    </row>
    <row r="93" ht="28.5" customHeight="1">
      <c r="A93" s="51" t="s">
        <v>243</v>
      </c>
      <c r="B93" s="52" t="s">
        <v>244</v>
      </c>
      <c r="C93" s="53" t="s">
        <v>245</v>
      </c>
      <c r="D93" s="52" t="s">
        <v>34</v>
      </c>
      <c r="E93" s="46" t="s">
        <v>97</v>
      </c>
      <c r="F93" s="71">
        <v>0.10000000000000001</v>
      </c>
      <c r="G93" s="72">
        <f t="shared" si="5"/>
        <v>0.12</v>
      </c>
      <c r="H93" s="81"/>
      <c r="I93" s="49">
        <f t="shared" si="9"/>
        <v>0.12</v>
      </c>
      <c r="J93" s="50">
        <f t="shared" si="7"/>
        <v>0</v>
      </c>
      <c r="L93" s="1"/>
      <c r="M93" s="1"/>
      <c r="N93" s="1"/>
      <c r="O93" s="1"/>
    </row>
    <row r="94" ht="28.5" customHeight="1">
      <c r="A94" s="51" t="s">
        <v>246</v>
      </c>
      <c r="B94" s="52" t="s">
        <v>247</v>
      </c>
      <c r="C94" s="53" t="s">
        <v>248</v>
      </c>
      <c r="D94" s="52" t="s">
        <v>96</v>
      </c>
      <c r="E94" s="46" t="s">
        <v>97</v>
      </c>
      <c r="F94" s="71">
        <v>8.9999999999999997e-002</v>
      </c>
      <c r="G94" s="72">
        <f t="shared" si="5"/>
        <v>0.11</v>
      </c>
      <c r="I94" s="49">
        <f t="shared" si="9"/>
        <v>0.11</v>
      </c>
      <c r="J94" s="50">
        <f t="shared" si="7"/>
        <v>0</v>
      </c>
      <c r="L94" s="1"/>
      <c r="M94" s="1"/>
      <c r="N94" s="1"/>
      <c r="O94" s="1"/>
    </row>
    <row r="95" ht="14.25">
      <c r="G95" s="1"/>
      <c r="I95" s="1"/>
    </row>
    <row r="96" ht="14.25">
      <c r="G96" s="1"/>
      <c r="I96" s="1"/>
    </row>
  </sheetData>
  <sheetProtection algorithmName="SHA-512" hashValue="ub9Zl//IAWmQQE12XrrW7K0s6vDyfKp1P5C7vlbzKPgeAd1faCA+Ct+dRv+yq96B94ugMb+ifycRkpMNh0mtng==" saltValue="bt4EgLm8jkQhCa3MwJL/2g==" spinCount="100000" autoFilter="1" deleteColumns="1" deleteRows="1" formatCells="1" formatColumns="1" formatRows="1" insertColumns="1" insertHyperlinks="1" insertRows="1" objects="0" pivotTables="1" scenarios="0" selectLockedCells="0" selectUnlockedCells="0" sheet="1" sort="1"/>
  <mergeCells count="7">
    <mergeCell ref="A1:G1"/>
    <mergeCell ref="I1:J1"/>
    <mergeCell ref="A7:G8"/>
    <mergeCell ref="I7:J7"/>
    <mergeCell ref="I8:J8"/>
    <mergeCell ref="A9:G9"/>
    <mergeCell ref="I9:J9"/>
  </mergeCells>
  <printOptions headings="0" gridLines="0"/>
  <pageMargins left="0.511811024" right="0.511811024" top="0.78740157500000008" bottom="0.78740157500000008" header="0.31496062000000014" footer="0.31496062000000014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ONLYOFFICE/7.1.1.57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 SOUZA DA SILVA</dc:creator>
  <cp:revision>5</cp:revision>
  <dcterms:created xsi:type="dcterms:W3CDTF">2023-06-29T13:47:37Z</dcterms:created>
  <dcterms:modified xsi:type="dcterms:W3CDTF">2023-07-21T13:40:02Z</dcterms:modified>
</cp:coreProperties>
</file>