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C:\Users\2170547\Downloads\"/>
    </mc:Choice>
  </mc:AlternateContent>
  <bookViews>
    <workbookView xWindow="0" yWindow="0" windowWidth="20730" windowHeight="11760"/>
  </bookViews>
  <sheets>
    <sheet name="CFCAf" sheetId="1" r:id="rId1"/>
    <sheet name="CFTCI" sheetId="3" r:id="rId2"/>
    <sheet name="CFPPTS" sheetId="4" r:id="rId3"/>
    <sheet name="IHAC-CJA" sheetId="10" r:id="rId4"/>
    <sheet name="CFCS" sheetId="5" r:id="rId5"/>
    <sheet name="CFDT" sheetId="6" r:id="rId6"/>
    <sheet name="IHAC-CPF" sheetId="11" r:id="rId7"/>
    <sheet name="CFCAm" sheetId="8" r:id="rId8"/>
    <sheet name="CFAC" sheetId="7" r:id="rId9"/>
    <sheet name="CFCHS" sheetId="9" r:id="rId10"/>
    <sheet name="IHAC-CSC" sheetId="12" r:id="rId1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 i="6" l="1"/>
  <c r="O14" i="6"/>
  <c r="O12" i="6"/>
  <c r="V21" i="9" l="1"/>
  <c r="U21" i="9"/>
  <c r="T21" i="9"/>
  <c r="S21" i="9"/>
  <c r="R21" i="9"/>
  <c r="Q21" i="9"/>
  <c r="P21" i="9"/>
  <c r="O21" i="9"/>
  <c r="N21" i="9"/>
  <c r="M21" i="9"/>
  <c r="L21" i="9"/>
  <c r="K21" i="9"/>
  <c r="J21" i="9"/>
  <c r="I21" i="9"/>
  <c r="V20" i="7"/>
  <c r="U20" i="7"/>
  <c r="T20" i="7"/>
  <c r="S20" i="7"/>
  <c r="R20" i="7"/>
  <c r="Q20" i="7"/>
  <c r="P20" i="7"/>
  <c r="O20" i="7"/>
  <c r="N20" i="7"/>
  <c r="M20" i="7"/>
  <c r="L20" i="7"/>
  <c r="K20" i="7"/>
  <c r="J20" i="7"/>
  <c r="I20" i="7"/>
  <c r="V20" i="8"/>
  <c r="U20" i="8"/>
  <c r="T20" i="8"/>
  <c r="S20" i="8"/>
  <c r="R20" i="8"/>
  <c r="Q20" i="8"/>
  <c r="P20" i="8"/>
  <c r="O20" i="8"/>
  <c r="N20" i="8"/>
  <c r="M20" i="8"/>
  <c r="L20" i="8"/>
  <c r="K20" i="8"/>
  <c r="J20" i="8"/>
  <c r="I20" i="8"/>
  <c r="V28" i="6"/>
  <c r="U28" i="6"/>
  <c r="T28" i="6"/>
  <c r="S28" i="6"/>
  <c r="R28" i="6"/>
  <c r="Q28" i="6"/>
  <c r="P28" i="6"/>
  <c r="O28" i="6"/>
  <c r="N28" i="6"/>
  <c r="M28" i="6"/>
  <c r="L28" i="6"/>
  <c r="K28" i="6"/>
  <c r="J28" i="6"/>
  <c r="I28" i="6"/>
  <c r="V20" i="4"/>
  <c r="U20" i="4"/>
  <c r="T20" i="4"/>
  <c r="S20" i="4"/>
  <c r="R20" i="4"/>
  <c r="Q20" i="4"/>
  <c r="P20" i="4"/>
  <c r="O20" i="4"/>
  <c r="N20" i="4"/>
  <c r="M20" i="4"/>
  <c r="L20" i="4"/>
  <c r="K20" i="4"/>
  <c r="J20" i="4"/>
  <c r="I20" i="4"/>
  <c r="F30" i="9" l="1"/>
  <c r="F15" i="3" l="1"/>
  <c r="F28" i="4"/>
  <c r="F36" i="6"/>
  <c r="F28" i="7"/>
  <c r="F28" i="8"/>
  <c r="F15" i="5"/>
  <c r="M36" i="6"/>
  <c r="M28" i="8"/>
  <c r="M28" i="7" l="1"/>
  <c r="M15" i="5"/>
  <c r="F28" i="1"/>
  <c r="M28" i="4"/>
  <c r="M15" i="3"/>
  <c r="T15" i="3" l="1"/>
  <c r="T28" i="4"/>
  <c r="T15" i="5"/>
  <c r="T36" i="6"/>
  <c r="T28" i="7"/>
  <c r="M30" i="9"/>
  <c r="T30" i="9"/>
  <c r="H19" i="1" l="1"/>
  <c r="F16" i="1"/>
  <c r="F20" i="1" s="1"/>
  <c r="F16" i="4"/>
  <c r="F20" i="4" s="1"/>
  <c r="F24" i="6"/>
  <c r="F28" i="6" s="1"/>
  <c r="F20" i="6"/>
  <c r="F16" i="8"/>
  <c r="F20" i="8" s="1"/>
  <c r="F16" i="7"/>
  <c r="F20" i="7" s="1"/>
  <c r="F17" i="9"/>
  <c r="F21" i="9" s="1"/>
  <c r="F18" i="11"/>
  <c r="M19" i="12" l="1"/>
  <c r="M18" i="11"/>
  <c r="M19" i="10"/>
  <c r="F19" i="10" l="1"/>
  <c r="F19" i="12" l="1"/>
  <c r="F9" i="12"/>
  <c r="F8" i="11"/>
  <c r="F9" i="10"/>
  <c r="F4" i="9"/>
  <c r="F12" i="9" s="1"/>
  <c r="F4" i="7"/>
  <c r="F11" i="7" s="1"/>
  <c r="F4" i="8"/>
  <c r="F11" i="8" s="1"/>
  <c r="F4" i="6"/>
  <c r="F15" i="6" s="1"/>
  <c r="F4" i="4"/>
  <c r="F11" i="4" s="1"/>
  <c r="F7" i="3"/>
  <c r="F4" i="1"/>
  <c r="F11" i="1" s="1"/>
  <c r="M28" i="1" l="1"/>
  <c r="M20" i="1"/>
  <c r="M9" i="12"/>
  <c r="M8" i="11"/>
  <c r="M9" i="10"/>
  <c r="M4" i="9"/>
  <c r="M12" i="9" s="1"/>
  <c r="M4" i="8"/>
  <c r="M11" i="8" s="1"/>
  <c r="M4" i="7"/>
  <c r="M11" i="7" s="1"/>
  <c r="M8" i="6"/>
  <c r="M4" i="6"/>
  <c r="M15" i="6" l="1"/>
  <c r="M4" i="4"/>
  <c r="M11" i="4" s="1"/>
  <c r="M7" i="3"/>
  <c r="O5" i="1"/>
  <c r="M4" i="1"/>
  <c r="M11" i="1" s="1"/>
  <c r="T4" i="9" l="1"/>
  <c r="T12" i="9" s="1"/>
  <c r="T28" i="8"/>
  <c r="T4" i="8"/>
  <c r="T11" i="8" s="1"/>
  <c r="T4" i="7"/>
  <c r="T11" i="7" s="1"/>
  <c r="V9" i="7"/>
  <c r="V10" i="7"/>
  <c r="V8" i="7"/>
  <c r="V7" i="7"/>
  <c r="V6" i="7"/>
  <c r="V14" i="6"/>
  <c r="V13" i="6"/>
  <c r="V12" i="6"/>
  <c r="T8" i="6"/>
  <c r="T4" i="6"/>
  <c r="T15" i="6" s="1"/>
  <c r="V11" i="6"/>
  <c r="V10" i="6"/>
  <c r="V7" i="6"/>
  <c r="V6" i="6"/>
  <c r="O4" i="5" l="1"/>
  <c r="N7" i="5"/>
  <c r="M7" i="5"/>
  <c r="L7" i="5"/>
  <c r="K7" i="5"/>
  <c r="J7" i="5"/>
  <c r="I7" i="5"/>
  <c r="U7" i="5"/>
  <c r="T7" i="5"/>
  <c r="S7" i="5"/>
  <c r="R7" i="5"/>
  <c r="Q7" i="5"/>
  <c r="P7" i="5"/>
  <c r="V5" i="5"/>
  <c r="V4" i="5"/>
  <c r="T4" i="4"/>
  <c r="T11" i="4" s="1"/>
  <c r="V5" i="1"/>
  <c r="V9" i="1"/>
  <c r="T7" i="3"/>
  <c r="T28" i="1"/>
  <c r="T20" i="1"/>
  <c r="T4" i="1"/>
  <c r="T11" i="1" s="1"/>
  <c r="T9" i="12"/>
  <c r="T8" i="11"/>
  <c r="T9" i="10"/>
  <c r="O7" i="5" l="1"/>
  <c r="V7" i="5"/>
  <c r="T19" i="12" l="1"/>
  <c r="T18" i="11"/>
  <c r="T19" i="10" l="1"/>
  <c r="H20" i="9" l="1"/>
  <c r="H19" i="9"/>
  <c r="G17" i="9"/>
  <c r="G21" i="9" s="1"/>
  <c r="E17" i="9"/>
  <c r="E21" i="9" s="1"/>
  <c r="D17" i="9"/>
  <c r="D21" i="9" s="1"/>
  <c r="C17" i="9"/>
  <c r="C21" i="9" s="1"/>
  <c r="B17" i="9"/>
  <c r="B21" i="9" s="1"/>
  <c r="V10" i="8"/>
  <c r="V9" i="8"/>
  <c r="V8" i="8"/>
  <c r="V7" i="8"/>
  <c r="V6" i="8"/>
  <c r="H19" i="8"/>
  <c r="H18" i="8"/>
  <c r="G16" i="8"/>
  <c r="G20" i="8" s="1"/>
  <c r="E16" i="8"/>
  <c r="E20" i="8" s="1"/>
  <c r="D16" i="8"/>
  <c r="D20" i="8" s="1"/>
  <c r="C16" i="8"/>
  <c r="C20" i="8" s="1"/>
  <c r="B16" i="8"/>
  <c r="B20" i="8" s="1"/>
  <c r="H19" i="7"/>
  <c r="H18" i="7"/>
  <c r="G16" i="7"/>
  <c r="G20" i="7" s="1"/>
  <c r="E16" i="7"/>
  <c r="E20" i="7" s="1"/>
  <c r="D16" i="7"/>
  <c r="D20" i="7" s="1"/>
  <c r="C16" i="7"/>
  <c r="C20" i="7" s="1"/>
  <c r="B16" i="7"/>
  <c r="B20" i="7" s="1"/>
  <c r="B28" i="6"/>
  <c r="U20" i="1"/>
  <c r="S20" i="1"/>
  <c r="R20" i="1"/>
  <c r="Q20" i="1"/>
  <c r="P20" i="1"/>
  <c r="N20" i="1"/>
  <c r="L20" i="1"/>
  <c r="K20" i="1"/>
  <c r="J20" i="1"/>
  <c r="I20" i="1"/>
  <c r="C24" i="6"/>
  <c r="D24" i="6"/>
  <c r="E24" i="6"/>
  <c r="G24" i="6"/>
  <c r="H24" i="6" s="1"/>
  <c r="B24" i="6"/>
  <c r="C20" i="6"/>
  <c r="C28" i="6" s="1"/>
  <c r="D20" i="6"/>
  <c r="E20" i="6"/>
  <c r="G20" i="6"/>
  <c r="B20" i="6"/>
  <c r="H26" i="6"/>
  <c r="H22" i="6"/>
  <c r="G16" i="4"/>
  <c r="G20" i="4" s="1"/>
  <c r="E16" i="4"/>
  <c r="E20" i="4" s="1"/>
  <c r="D16" i="4"/>
  <c r="D20" i="4" s="1"/>
  <c r="C16" i="4"/>
  <c r="C20" i="4" s="1"/>
  <c r="B16" i="4"/>
  <c r="H16" i="4" s="1"/>
  <c r="H20" i="4" s="1"/>
  <c r="H19" i="4"/>
  <c r="C16" i="1"/>
  <c r="C20" i="1" s="1"/>
  <c r="D16" i="1"/>
  <c r="D20" i="1" s="1"/>
  <c r="E16" i="1"/>
  <c r="E20" i="1" s="1"/>
  <c r="G16" i="1"/>
  <c r="G20" i="1" s="1"/>
  <c r="B16" i="1"/>
  <c r="B20" i="1" s="1"/>
  <c r="H18" i="1"/>
  <c r="V20" i="1"/>
  <c r="O20" i="1"/>
  <c r="G28" i="6" l="1"/>
  <c r="H28" i="6" s="1"/>
  <c r="H16" i="1"/>
  <c r="H20" i="1" s="1"/>
  <c r="D28" i="6"/>
  <c r="E28" i="6"/>
  <c r="B20" i="4"/>
  <c r="H21" i="9"/>
  <c r="H17" i="9"/>
  <c r="H16" i="8"/>
  <c r="H20" i="8"/>
  <c r="H16" i="7"/>
  <c r="H20" i="7" s="1"/>
  <c r="H20" i="6"/>
  <c r="U30" i="9"/>
  <c r="S30" i="9"/>
  <c r="R30" i="9"/>
  <c r="Q30" i="9"/>
  <c r="P30" i="9"/>
  <c r="V28" i="9"/>
  <c r="V29" i="9"/>
  <c r="V27" i="9"/>
  <c r="V26" i="9"/>
  <c r="N30" i="9"/>
  <c r="L30" i="9"/>
  <c r="K30" i="9"/>
  <c r="J30" i="9"/>
  <c r="I30" i="9"/>
  <c r="O28" i="9"/>
  <c r="O29" i="9"/>
  <c r="O27" i="9"/>
  <c r="O26" i="9"/>
  <c r="H28" i="9"/>
  <c r="H29" i="9"/>
  <c r="C30" i="9"/>
  <c r="D30" i="9"/>
  <c r="E30" i="9"/>
  <c r="G30" i="9"/>
  <c r="B30" i="9"/>
  <c r="H26" i="9"/>
  <c r="H26" i="8"/>
  <c r="U28" i="8"/>
  <c r="S28" i="8"/>
  <c r="R28" i="8"/>
  <c r="Q28" i="8"/>
  <c r="P28" i="8"/>
  <c r="V27" i="8"/>
  <c r="V26" i="8"/>
  <c r="V25" i="8"/>
  <c r="N28" i="8"/>
  <c r="L28" i="8"/>
  <c r="K28" i="8"/>
  <c r="J28" i="8"/>
  <c r="I28" i="8"/>
  <c r="O27" i="8"/>
  <c r="O26" i="8"/>
  <c r="O25" i="8"/>
  <c r="C28" i="8"/>
  <c r="D28" i="8"/>
  <c r="E28" i="8"/>
  <c r="G28" i="8"/>
  <c r="B28" i="8"/>
  <c r="H27" i="8"/>
  <c r="H25" i="8"/>
  <c r="U28" i="7"/>
  <c r="S28" i="7"/>
  <c r="R28" i="7"/>
  <c r="Q28" i="7"/>
  <c r="P28" i="7"/>
  <c r="V26" i="7"/>
  <c r="V27" i="7"/>
  <c r="V25" i="7"/>
  <c r="N28" i="7"/>
  <c r="L28" i="7"/>
  <c r="K28" i="7"/>
  <c r="J28" i="7"/>
  <c r="I28" i="7"/>
  <c r="O26" i="7"/>
  <c r="O27" i="7"/>
  <c r="O25" i="7"/>
  <c r="H26" i="7"/>
  <c r="C28" i="7"/>
  <c r="D28" i="7"/>
  <c r="E28" i="7"/>
  <c r="G28" i="7"/>
  <c r="B28" i="7"/>
  <c r="H27" i="7"/>
  <c r="H25" i="7"/>
  <c r="U36" i="6"/>
  <c r="S36" i="6"/>
  <c r="R36" i="6"/>
  <c r="Q36" i="6"/>
  <c r="P36" i="6"/>
  <c r="V34" i="6"/>
  <c r="V35" i="6"/>
  <c r="V33" i="6"/>
  <c r="N36" i="6"/>
  <c r="L36" i="6"/>
  <c r="K36" i="6"/>
  <c r="J36" i="6"/>
  <c r="I36" i="6"/>
  <c r="O34" i="6"/>
  <c r="O35" i="6"/>
  <c r="O33" i="6"/>
  <c r="H34" i="6"/>
  <c r="H35" i="6"/>
  <c r="H33" i="6"/>
  <c r="C36" i="6"/>
  <c r="D36" i="6"/>
  <c r="E36" i="6"/>
  <c r="G36" i="6"/>
  <c r="B36" i="6"/>
  <c r="V14" i="5"/>
  <c r="V13" i="5"/>
  <c r="V12" i="5"/>
  <c r="O14" i="5"/>
  <c r="O13" i="5"/>
  <c r="O12" i="5"/>
  <c r="H13" i="5"/>
  <c r="H14" i="5"/>
  <c r="H12" i="5"/>
  <c r="U15" i="5"/>
  <c r="S15" i="5"/>
  <c r="R15" i="5"/>
  <c r="Q15" i="5"/>
  <c r="P15" i="5"/>
  <c r="N15" i="5"/>
  <c r="L15" i="5"/>
  <c r="K15" i="5"/>
  <c r="J15" i="5"/>
  <c r="I15" i="5"/>
  <c r="C15" i="5"/>
  <c r="D15" i="5"/>
  <c r="E15" i="5"/>
  <c r="G15" i="5"/>
  <c r="B15" i="5"/>
  <c r="H26" i="4"/>
  <c r="H27" i="4"/>
  <c r="H25" i="4"/>
  <c r="U28" i="4"/>
  <c r="S28" i="4"/>
  <c r="R28" i="4"/>
  <c r="Q28" i="4"/>
  <c r="P28" i="4"/>
  <c r="N28" i="4"/>
  <c r="L28" i="4"/>
  <c r="K28" i="4"/>
  <c r="J28" i="4"/>
  <c r="I28" i="4"/>
  <c r="C28" i="4"/>
  <c r="D28" i="4"/>
  <c r="E28" i="4"/>
  <c r="G28" i="4"/>
  <c r="B28" i="4"/>
  <c r="V26" i="4"/>
  <c r="O26" i="4"/>
  <c r="V27" i="4"/>
  <c r="O27" i="4"/>
  <c r="V25" i="4"/>
  <c r="O25" i="4"/>
  <c r="H13" i="3"/>
  <c r="U15" i="3"/>
  <c r="S15" i="3"/>
  <c r="R15" i="3"/>
  <c r="Q15" i="3"/>
  <c r="P15" i="3"/>
  <c r="V15" i="3" s="1"/>
  <c r="N15" i="3"/>
  <c r="L15" i="3"/>
  <c r="K15" i="3"/>
  <c r="J15" i="3"/>
  <c r="I15" i="3"/>
  <c r="G15" i="3"/>
  <c r="E15" i="3"/>
  <c r="D15" i="3"/>
  <c r="C15" i="3"/>
  <c r="B15" i="3"/>
  <c r="H15" i="3" s="1"/>
  <c r="V14" i="3"/>
  <c r="O14" i="3"/>
  <c r="H14" i="3"/>
  <c r="V13" i="3"/>
  <c r="O13" i="3"/>
  <c r="V12" i="3"/>
  <c r="O12" i="3"/>
  <c r="H12" i="3"/>
  <c r="U28" i="1"/>
  <c r="S28" i="1"/>
  <c r="R28" i="1"/>
  <c r="Q28" i="1"/>
  <c r="P28" i="1"/>
  <c r="N28" i="1"/>
  <c r="L28" i="1"/>
  <c r="K28" i="1"/>
  <c r="J28" i="1"/>
  <c r="I28" i="1"/>
  <c r="V26" i="1"/>
  <c r="V27" i="1"/>
  <c r="V25" i="1"/>
  <c r="O26" i="1"/>
  <c r="O27" i="1"/>
  <c r="O25" i="1"/>
  <c r="H26" i="1"/>
  <c r="C28" i="1"/>
  <c r="D28" i="1"/>
  <c r="E28" i="1"/>
  <c r="G28" i="1"/>
  <c r="B28" i="1"/>
  <c r="H27" i="1"/>
  <c r="H25" i="1"/>
  <c r="U19" i="12"/>
  <c r="S19" i="12"/>
  <c r="R19" i="12"/>
  <c r="Q19" i="12"/>
  <c r="P19" i="12"/>
  <c r="N19" i="12"/>
  <c r="L19" i="12"/>
  <c r="K19" i="12"/>
  <c r="J19" i="12"/>
  <c r="I19" i="12"/>
  <c r="G19" i="12"/>
  <c r="E19" i="12"/>
  <c r="D19" i="12"/>
  <c r="C19" i="12"/>
  <c r="B19" i="12"/>
  <c r="V18" i="12"/>
  <c r="O18" i="12"/>
  <c r="H18" i="12"/>
  <c r="V17" i="12"/>
  <c r="O17" i="12"/>
  <c r="H17" i="12"/>
  <c r="V15" i="12"/>
  <c r="O15" i="12"/>
  <c r="H15" i="12"/>
  <c r="V16" i="12"/>
  <c r="O16" i="12"/>
  <c r="H16" i="12"/>
  <c r="V14" i="12"/>
  <c r="O14" i="12"/>
  <c r="H14" i="12"/>
  <c r="U18" i="11"/>
  <c r="S18" i="11"/>
  <c r="R18" i="11"/>
  <c r="Q18" i="11"/>
  <c r="P18" i="11"/>
  <c r="V18" i="11" s="1"/>
  <c r="N18" i="11"/>
  <c r="L18" i="11"/>
  <c r="K18" i="11"/>
  <c r="J18" i="11"/>
  <c r="I18" i="11"/>
  <c r="G18" i="11"/>
  <c r="E18" i="11"/>
  <c r="D18" i="11"/>
  <c r="C18" i="11"/>
  <c r="B18" i="11"/>
  <c r="V17" i="11"/>
  <c r="V15" i="11"/>
  <c r="O15" i="11"/>
  <c r="H15" i="11"/>
  <c r="V16" i="11"/>
  <c r="O16" i="11"/>
  <c r="H16" i="11"/>
  <c r="V14" i="11"/>
  <c r="O14" i="11"/>
  <c r="H14" i="11"/>
  <c r="U19" i="10"/>
  <c r="S19" i="10"/>
  <c r="R19" i="10"/>
  <c r="Q19" i="10"/>
  <c r="P19" i="10"/>
  <c r="N19" i="10"/>
  <c r="L19" i="10"/>
  <c r="K19" i="10"/>
  <c r="J19" i="10"/>
  <c r="I19" i="10"/>
  <c r="G19" i="10"/>
  <c r="E19" i="10"/>
  <c r="D19" i="10"/>
  <c r="C19" i="10"/>
  <c r="B19" i="10"/>
  <c r="V18" i="10"/>
  <c r="O18" i="10"/>
  <c r="H18" i="10"/>
  <c r="V17" i="10"/>
  <c r="O17" i="10"/>
  <c r="H17" i="10"/>
  <c r="V15" i="10"/>
  <c r="O15" i="10"/>
  <c r="H15" i="10"/>
  <c r="V16" i="10"/>
  <c r="O16" i="10"/>
  <c r="H16" i="10"/>
  <c r="V14" i="10"/>
  <c r="O14" i="10"/>
  <c r="H14" i="10"/>
  <c r="V28" i="1" l="1"/>
  <c r="H15" i="5"/>
  <c r="O15" i="5"/>
  <c r="O28" i="1"/>
  <c r="V15" i="5"/>
  <c r="H19" i="10"/>
  <c r="V19" i="10"/>
  <c r="O36" i="6"/>
  <c r="V30" i="9"/>
  <c r="O28" i="8"/>
  <c r="O30" i="9"/>
  <c r="H30" i="9"/>
  <c r="V28" i="8"/>
  <c r="H28" i="8"/>
  <c r="V28" i="7"/>
  <c r="O28" i="7"/>
  <c r="H28" i="7"/>
  <c r="V36" i="6"/>
  <c r="H36" i="6"/>
  <c r="V28" i="4"/>
  <c r="O28" i="4"/>
  <c r="H28" i="4"/>
  <c r="O15" i="3"/>
  <c r="H28" i="1"/>
  <c r="V19" i="12"/>
  <c r="O19" i="12"/>
  <c r="H19" i="12"/>
  <c r="O18" i="11"/>
  <c r="H18" i="11"/>
  <c r="O19" i="10"/>
  <c r="V10" i="9"/>
  <c r="V11" i="9"/>
  <c r="V9" i="9"/>
  <c r="V8" i="9"/>
  <c r="V7" i="9"/>
  <c r="V6" i="9"/>
  <c r="U4" i="9"/>
  <c r="U12" i="9" s="1"/>
  <c r="S4" i="9"/>
  <c r="S12" i="9" s="1"/>
  <c r="R4" i="9"/>
  <c r="R12" i="9" s="1"/>
  <c r="Q4" i="9"/>
  <c r="Q12" i="9" s="1"/>
  <c r="P4" i="9"/>
  <c r="P12" i="9" s="1"/>
  <c r="U4" i="8"/>
  <c r="U11" i="8" s="1"/>
  <c r="S4" i="8"/>
  <c r="S11" i="8" s="1"/>
  <c r="R4" i="8"/>
  <c r="R11" i="8" s="1"/>
  <c r="Q4" i="8"/>
  <c r="Q11" i="8" s="1"/>
  <c r="P4" i="8"/>
  <c r="U4" i="7"/>
  <c r="U11" i="7" s="1"/>
  <c r="S4" i="7"/>
  <c r="S11" i="7" s="1"/>
  <c r="R4" i="7"/>
  <c r="R11" i="7" s="1"/>
  <c r="Q4" i="7"/>
  <c r="Q11" i="7" s="1"/>
  <c r="P4" i="7"/>
  <c r="U8" i="6"/>
  <c r="S8" i="6"/>
  <c r="R8" i="6"/>
  <c r="Q8" i="6"/>
  <c r="P8" i="6"/>
  <c r="U4" i="6"/>
  <c r="U15" i="6" s="1"/>
  <c r="S4" i="6"/>
  <c r="S15" i="6" s="1"/>
  <c r="R4" i="6"/>
  <c r="R15" i="6" s="1"/>
  <c r="Q4" i="6"/>
  <c r="P4" i="6"/>
  <c r="U4" i="4"/>
  <c r="S4" i="4"/>
  <c r="R4" i="4"/>
  <c r="Q4" i="4"/>
  <c r="P4" i="4"/>
  <c r="U4" i="1"/>
  <c r="U11" i="1" s="1"/>
  <c r="S4" i="1"/>
  <c r="S11" i="1" s="1"/>
  <c r="R4" i="1"/>
  <c r="R11" i="1" s="1"/>
  <c r="Q4" i="1"/>
  <c r="Q11" i="1" s="1"/>
  <c r="P4" i="1"/>
  <c r="Q15" i="6" l="1"/>
  <c r="V4" i="7"/>
  <c r="P11" i="7"/>
  <c r="V11" i="7" s="1"/>
  <c r="V4" i="6"/>
  <c r="P15" i="6"/>
  <c r="V15" i="6" s="1"/>
  <c r="P11" i="8"/>
  <c r="V11" i="8" s="1"/>
  <c r="V4" i="8"/>
  <c r="V8" i="6"/>
  <c r="V4" i="1"/>
  <c r="V12" i="9"/>
  <c r="V4" i="9"/>
  <c r="P11" i="1"/>
  <c r="N4" i="9"/>
  <c r="L4" i="9"/>
  <c r="K4" i="9"/>
  <c r="J4" i="9"/>
  <c r="I4" i="9"/>
  <c r="O9" i="7"/>
  <c r="O10" i="7"/>
  <c r="O8" i="7"/>
  <c r="O7" i="7"/>
  <c r="O6" i="7"/>
  <c r="N4" i="7"/>
  <c r="L4" i="7"/>
  <c r="L11" i="7" s="1"/>
  <c r="K4" i="7"/>
  <c r="K11" i="7" s="1"/>
  <c r="J4" i="7"/>
  <c r="J11" i="7" s="1"/>
  <c r="I4" i="7"/>
  <c r="I11" i="7" s="1"/>
  <c r="N11" i="7"/>
  <c r="N8" i="6"/>
  <c r="L8" i="6"/>
  <c r="K8" i="6"/>
  <c r="J8" i="6"/>
  <c r="I8" i="6"/>
  <c r="N4" i="6"/>
  <c r="L4" i="6"/>
  <c r="K4" i="6"/>
  <c r="J4" i="6"/>
  <c r="I4" i="6"/>
  <c r="O10" i="6"/>
  <c r="O6" i="6"/>
  <c r="O6" i="8"/>
  <c r="O7" i="8"/>
  <c r="O10" i="8"/>
  <c r="O9" i="8"/>
  <c r="O8" i="8"/>
  <c r="N4" i="8"/>
  <c r="N11" i="8" s="1"/>
  <c r="L4" i="8"/>
  <c r="L11" i="8" s="1"/>
  <c r="K4" i="8"/>
  <c r="K11" i="8" s="1"/>
  <c r="J4" i="8"/>
  <c r="J11" i="8" s="1"/>
  <c r="I4" i="8"/>
  <c r="I11" i="8" s="1"/>
  <c r="L15" i="6" l="1"/>
  <c r="O11" i="8"/>
  <c r="O11" i="7"/>
  <c r="O4" i="7"/>
  <c r="O8" i="6"/>
  <c r="J15" i="6"/>
  <c r="I15" i="6"/>
  <c r="N15" i="6"/>
  <c r="O4" i="9"/>
  <c r="O4" i="8"/>
  <c r="K15" i="6"/>
  <c r="O4" i="6"/>
  <c r="O15" i="6" l="1"/>
  <c r="N4" i="4"/>
  <c r="L4" i="4"/>
  <c r="K4" i="4"/>
  <c r="J4" i="4"/>
  <c r="I4" i="4"/>
  <c r="J4" i="1" l="1"/>
  <c r="J11" i="1" s="1"/>
  <c r="K4" i="1"/>
  <c r="K11" i="1" s="1"/>
  <c r="L4" i="1"/>
  <c r="L11" i="1" s="1"/>
  <c r="N4" i="1"/>
  <c r="N11" i="1" s="1"/>
  <c r="I4" i="1"/>
  <c r="I11" i="1" s="1"/>
  <c r="O11" i="9" l="1"/>
  <c r="O8" i="9"/>
  <c r="O7" i="9"/>
  <c r="O6" i="9"/>
  <c r="N12" i="9"/>
  <c r="L12" i="9"/>
  <c r="K12" i="9"/>
  <c r="J12" i="9"/>
  <c r="I12" i="9"/>
  <c r="O12" i="9" l="1"/>
  <c r="V8" i="12"/>
  <c r="V7" i="12"/>
  <c r="V5" i="12"/>
  <c r="V6" i="12"/>
  <c r="V4" i="12"/>
  <c r="O8" i="12"/>
  <c r="O7" i="12"/>
  <c r="O5" i="12"/>
  <c r="O6" i="12"/>
  <c r="O4" i="12"/>
  <c r="U9" i="12"/>
  <c r="S9" i="12"/>
  <c r="R9" i="12"/>
  <c r="Q9" i="12"/>
  <c r="P9" i="12"/>
  <c r="N9" i="12"/>
  <c r="L9" i="12"/>
  <c r="K9" i="12"/>
  <c r="J9" i="12"/>
  <c r="I9" i="12"/>
  <c r="V7" i="11"/>
  <c r="V5" i="11"/>
  <c r="V6" i="11"/>
  <c r="V4" i="11"/>
  <c r="O5" i="11"/>
  <c r="O6" i="11"/>
  <c r="O4" i="11"/>
  <c r="U8" i="11"/>
  <c r="S8" i="11"/>
  <c r="R8" i="11"/>
  <c r="Q8" i="11"/>
  <c r="P8" i="11"/>
  <c r="N8" i="11"/>
  <c r="L8" i="11"/>
  <c r="K8" i="11"/>
  <c r="J8" i="11"/>
  <c r="I8" i="11"/>
  <c r="V8" i="10"/>
  <c r="V7" i="10"/>
  <c r="V5" i="10"/>
  <c r="V6" i="10"/>
  <c r="V4" i="10"/>
  <c r="O8" i="10"/>
  <c r="O7" i="10"/>
  <c r="O5" i="10"/>
  <c r="O6" i="10"/>
  <c r="O4" i="10"/>
  <c r="U9" i="10"/>
  <c r="S9" i="10"/>
  <c r="R9" i="10"/>
  <c r="Q9" i="10"/>
  <c r="P9" i="10"/>
  <c r="N9" i="10"/>
  <c r="L9" i="10"/>
  <c r="K9" i="10"/>
  <c r="J9" i="10"/>
  <c r="I9" i="10"/>
  <c r="H4" i="11"/>
  <c r="H6" i="11"/>
  <c r="H5" i="11"/>
  <c r="B8" i="11"/>
  <c r="C8" i="11"/>
  <c r="D8" i="11"/>
  <c r="E8" i="11"/>
  <c r="G8" i="11"/>
  <c r="H8" i="11" s="1"/>
  <c r="G9" i="12"/>
  <c r="E9" i="12"/>
  <c r="D9" i="12"/>
  <c r="C9" i="12"/>
  <c r="B9" i="12"/>
  <c r="H8" i="12"/>
  <c r="H7" i="12"/>
  <c r="H5" i="12"/>
  <c r="H6" i="12"/>
  <c r="H4" i="12"/>
  <c r="C9" i="10"/>
  <c r="D9" i="10"/>
  <c r="E9" i="10"/>
  <c r="G9" i="10"/>
  <c r="B9" i="10"/>
  <c r="H8" i="10"/>
  <c r="H7" i="10"/>
  <c r="H5" i="10"/>
  <c r="H6" i="10"/>
  <c r="H4" i="10"/>
  <c r="H6" i="9"/>
  <c r="H7" i="9"/>
  <c r="H8" i="9"/>
  <c r="H11" i="9"/>
  <c r="C4" i="9"/>
  <c r="C12" i="9" s="1"/>
  <c r="D4" i="9"/>
  <c r="E4" i="9"/>
  <c r="E12" i="9" s="1"/>
  <c r="G4" i="9"/>
  <c r="G12" i="9" s="1"/>
  <c r="B4" i="9"/>
  <c r="D12" i="9"/>
  <c r="B12" i="9"/>
  <c r="H6" i="8"/>
  <c r="H7" i="8"/>
  <c r="H8" i="8"/>
  <c r="H10" i="8"/>
  <c r="C4" i="8"/>
  <c r="C11" i="8" s="1"/>
  <c r="D4" i="8"/>
  <c r="D11" i="8" s="1"/>
  <c r="E4" i="8"/>
  <c r="E11" i="8" s="1"/>
  <c r="G4" i="8"/>
  <c r="G11" i="8" s="1"/>
  <c r="B4" i="8"/>
  <c r="B11" i="8" s="1"/>
  <c r="H7" i="7"/>
  <c r="H6" i="7"/>
  <c r="H10" i="7"/>
  <c r="H8" i="7"/>
  <c r="G4" i="7"/>
  <c r="G11" i="7" s="1"/>
  <c r="E4" i="7"/>
  <c r="E11" i="7" s="1"/>
  <c r="D4" i="7"/>
  <c r="D11" i="7" s="1"/>
  <c r="C4" i="7"/>
  <c r="C11" i="7" s="1"/>
  <c r="B4" i="7"/>
  <c r="H10" i="6"/>
  <c r="H6" i="6"/>
  <c r="C8" i="6"/>
  <c r="D8" i="6"/>
  <c r="E8" i="6"/>
  <c r="G8" i="6"/>
  <c r="B8" i="6"/>
  <c r="C4" i="6"/>
  <c r="D4" i="6"/>
  <c r="E4" i="6"/>
  <c r="G4" i="6"/>
  <c r="B4" i="6"/>
  <c r="C4" i="4"/>
  <c r="D4" i="4"/>
  <c r="E4" i="4"/>
  <c r="G4" i="4"/>
  <c r="B4" i="4"/>
  <c r="U11" i="4"/>
  <c r="S11" i="4"/>
  <c r="R11" i="4"/>
  <c r="Q11" i="4"/>
  <c r="P11" i="4"/>
  <c r="H4" i="6" l="1"/>
  <c r="H4" i="7"/>
  <c r="O9" i="12"/>
  <c r="C15" i="6"/>
  <c r="V9" i="12"/>
  <c r="O8" i="11"/>
  <c r="V8" i="11"/>
  <c r="O9" i="10"/>
  <c r="V9" i="10"/>
  <c r="H8" i="6"/>
  <c r="D15" i="6"/>
  <c r="H12" i="9"/>
  <c r="H11" i="8"/>
  <c r="B15" i="6"/>
  <c r="H9" i="12"/>
  <c r="H9" i="10"/>
  <c r="H4" i="9"/>
  <c r="H4" i="8"/>
  <c r="B11" i="7"/>
  <c r="H11" i="7" s="1"/>
  <c r="E15" i="6"/>
  <c r="G15" i="6"/>
  <c r="N11" i="4"/>
  <c r="L11" i="4"/>
  <c r="K11" i="4"/>
  <c r="J11" i="4"/>
  <c r="I11" i="4"/>
  <c r="V11" i="4"/>
  <c r="V9" i="4"/>
  <c r="V10" i="4"/>
  <c r="V8" i="4"/>
  <c r="V7" i="4"/>
  <c r="V6" i="4"/>
  <c r="V4" i="4"/>
  <c r="O9" i="4"/>
  <c r="O10" i="4"/>
  <c r="O8" i="4"/>
  <c r="O7" i="4"/>
  <c r="O4" i="4"/>
  <c r="V6" i="3"/>
  <c r="V5" i="3"/>
  <c r="V4" i="3"/>
  <c r="O6" i="3"/>
  <c r="O5" i="3"/>
  <c r="O4" i="3"/>
  <c r="S7" i="3"/>
  <c r="R7" i="3"/>
  <c r="Q7" i="3"/>
  <c r="U7" i="3"/>
  <c r="P7" i="3"/>
  <c r="N7" i="3"/>
  <c r="L7" i="3"/>
  <c r="K7" i="3"/>
  <c r="J7" i="3"/>
  <c r="I7" i="3"/>
  <c r="O7" i="3" s="1"/>
  <c r="V10" i="1"/>
  <c r="V8" i="1"/>
  <c r="V7" i="1"/>
  <c r="V6" i="1"/>
  <c r="V11" i="1"/>
  <c r="O10" i="1"/>
  <c r="O8" i="1"/>
  <c r="O7" i="1"/>
  <c r="O6" i="1"/>
  <c r="O4" i="1"/>
  <c r="H6" i="1"/>
  <c r="H7" i="1"/>
  <c r="H8" i="1"/>
  <c r="H10" i="1"/>
  <c r="D11" i="4"/>
  <c r="H7" i="4"/>
  <c r="G11" i="4"/>
  <c r="E11" i="4"/>
  <c r="C11" i="4"/>
  <c r="B11" i="4"/>
  <c r="G7" i="3"/>
  <c r="C7" i="3"/>
  <c r="B7" i="3"/>
  <c r="H6" i="3"/>
  <c r="H4" i="3"/>
  <c r="E7" i="3"/>
  <c r="D7" i="3"/>
  <c r="O11" i="4" l="1"/>
  <c r="V7" i="3"/>
  <c r="H15" i="6"/>
  <c r="O11" i="1"/>
  <c r="H7" i="3"/>
  <c r="H11" i="4"/>
  <c r="H4" i="4"/>
  <c r="D4" i="1" l="1"/>
  <c r="D11" i="1" s="1"/>
  <c r="E4" i="1"/>
  <c r="E11" i="1" s="1"/>
  <c r="G4" i="1"/>
  <c r="G11" i="1" s="1"/>
  <c r="C4" i="1"/>
  <c r="C11" i="1" s="1"/>
  <c r="B4" i="1" l="1"/>
  <c r="B11" i="1" s="1"/>
  <c r="H11" i="1" s="1"/>
  <c r="H4" i="1" l="1"/>
</calcChain>
</file>

<file path=xl/sharedStrings.xml><?xml version="1.0" encoding="utf-8"?>
<sst xmlns="http://schemas.openxmlformats.org/spreadsheetml/2006/main" count="1654" uniqueCount="96">
  <si>
    <t>Vagas</t>
  </si>
  <si>
    <t>Inscritos</t>
  </si>
  <si>
    <t>-</t>
  </si>
  <si>
    <t>Cursos</t>
  </si>
  <si>
    <t>TOTAL</t>
  </si>
  <si>
    <t>1. Bacharelado Interdisciplinar em Ciências</t>
  </si>
  <si>
    <t xml:space="preserve">      matutino</t>
  </si>
  <si>
    <t xml:space="preserve">      vespertino</t>
  </si>
  <si>
    <t xml:space="preserve">      noturno</t>
  </si>
  <si>
    <r>
      <rPr>
        <sz val="11"/>
        <color theme="1"/>
        <rFont val="Century Gothic"/>
        <family val="2"/>
      </rPr>
      <t xml:space="preserve">Demanda por cursos do </t>
    </r>
    <r>
      <rPr>
        <b/>
        <sz val="11"/>
        <color theme="1"/>
        <rFont val="Century Gothic"/>
        <family val="2"/>
      </rPr>
      <t>Centro de Formação em Ciências Agroflorestais</t>
    </r>
    <r>
      <rPr>
        <sz val="11"/>
        <color theme="1"/>
        <rFont val="Century Gothic"/>
        <family val="2"/>
      </rPr>
      <t xml:space="preserve"> no SiSU</t>
    </r>
    <r>
      <rPr>
        <sz val="10"/>
        <color theme="1"/>
        <rFont val="Century Gothic"/>
        <family val="2"/>
      </rPr>
      <t xml:space="preserve"> (fonte: DPA/Progeac, setembro 2022)</t>
    </r>
  </si>
  <si>
    <t>Convocados</t>
  </si>
  <si>
    <t>Ausentes</t>
  </si>
  <si>
    <t>Matriculados</t>
  </si>
  <si>
    <t>% preenc.</t>
  </si>
  <si>
    <r>
      <rPr>
        <sz val="11"/>
        <color theme="1"/>
        <rFont val="Century Gothic"/>
        <family val="2"/>
      </rPr>
      <t xml:space="preserve">Demanda por cursos do </t>
    </r>
    <r>
      <rPr>
        <b/>
        <sz val="11"/>
        <color theme="1"/>
        <rFont val="Century Gothic"/>
        <family val="2"/>
      </rPr>
      <t>Centro de Formação em Tecnociências e Inovação</t>
    </r>
    <r>
      <rPr>
        <sz val="11"/>
        <color theme="1"/>
        <rFont val="Century Gothic"/>
        <family val="2"/>
      </rPr>
      <t xml:space="preserve"> no SiSU</t>
    </r>
    <r>
      <rPr>
        <sz val="10"/>
        <color theme="1"/>
        <rFont val="Century Gothic"/>
        <family val="2"/>
      </rPr>
      <t xml:space="preserve"> (fonte: DPA/Progeac, setembro 2022)</t>
    </r>
  </si>
  <si>
    <r>
      <t xml:space="preserve">2. Engenharia Agrícola e Ambiental </t>
    </r>
    <r>
      <rPr>
        <sz val="10"/>
        <color theme="1"/>
        <rFont val="Century Gothic"/>
        <family val="2"/>
      </rPr>
      <t>-</t>
    </r>
    <r>
      <rPr>
        <b/>
        <sz val="10"/>
        <color theme="1"/>
        <rFont val="Century Gothic"/>
        <family val="2"/>
      </rPr>
      <t xml:space="preserve"> </t>
    </r>
    <r>
      <rPr>
        <sz val="10"/>
        <color theme="1"/>
        <rFont val="Century Gothic"/>
        <family val="2"/>
      </rPr>
      <t>integral</t>
    </r>
  </si>
  <si>
    <r>
      <t xml:space="preserve">1. Engenharia Ambiental e da Sustentabilidade </t>
    </r>
    <r>
      <rPr>
        <sz val="10"/>
        <color theme="1"/>
        <rFont val="Century Gothic"/>
        <family val="2"/>
      </rPr>
      <t>- noturno</t>
    </r>
  </si>
  <si>
    <r>
      <t>2. Engenharia de Transportes e Logística</t>
    </r>
    <r>
      <rPr>
        <sz val="10"/>
        <color theme="1"/>
        <rFont val="Century Gothic"/>
        <family val="2"/>
      </rPr>
      <t xml:space="preserve"> - noturno</t>
    </r>
  </si>
  <si>
    <r>
      <t>3.</t>
    </r>
    <r>
      <rPr>
        <b/>
        <sz val="7"/>
        <color theme="1"/>
        <rFont val="Times New Roman"/>
        <family val="1"/>
      </rPr>
      <t xml:space="preserve"> </t>
    </r>
    <r>
      <rPr>
        <b/>
        <sz val="10"/>
        <color theme="1"/>
        <rFont val="Century Gothic"/>
        <family val="2"/>
      </rPr>
      <t xml:space="preserve">Engenharia Sanitária e Ambiental </t>
    </r>
    <r>
      <rPr>
        <sz val="10"/>
        <color theme="1"/>
        <rFont val="Century Gothic"/>
        <family val="2"/>
      </rPr>
      <t>- integral</t>
    </r>
  </si>
  <si>
    <r>
      <rPr>
        <sz val="11"/>
        <color theme="1"/>
        <rFont val="Century Gothic"/>
        <family val="2"/>
      </rPr>
      <t xml:space="preserve">Demanda por cursos do </t>
    </r>
    <r>
      <rPr>
        <b/>
        <sz val="11"/>
        <color theme="1"/>
        <rFont val="Century Gothic"/>
        <family val="2"/>
      </rPr>
      <t>Centro de Formação em Políticas Públicas e Tecnologias Sociais</t>
    </r>
    <r>
      <rPr>
        <sz val="11"/>
        <color theme="1"/>
        <rFont val="Century Gothic"/>
        <family val="2"/>
      </rPr>
      <t xml:space="preserve"> no SiSU</t>
    </r>
    <r>
      <rPr>
        <sz val="10"/>
        <color theme="1"/>
        <rFont val="Century Gothic"/>
        <family val="2"/>
      </rPr>
      <t xml:space="preserve"> (fonte: DPA/Progeac, setembro 2022)</t>
    </r>
  </si>
  <si>
    <t>1. Bacharelado Interdisciplinar em Humanidades</t>
  </si>
  <si>
    <r>
      <t>2. Mídia e Tecnologia</t>
    </r>
    <r>
      <rPr>
        <sz val="10"/>
        <color theme="1"/>
        <rFont val="Century Gothic"/>
        <family val="2"/>
      </rPr>
      <t xml:space="preserve"> - integral</t>
    </r>
  </si>
  <si>
    <r>
      <t>3.</t>
    </r>
    <r>
      <rPr>
        <b/>
        <sz val="7"/>
        <color theme="1"/>
        <rFont val="Times New Roman"/>
        <family val="1"/>
      </rPr>
      <t xml:space="preserve"> </t>
    </r>
    <r>
      <rPr>
        <b/>
        <sz val="10"/>
        <color theme="1"/>
        <rFont val="Century Gothic"/>
        <family val="2"/>
      </rPr>
      <t>Produção Cultural</t>
    </r>
    <r>
      <rPr>
        <sz val="10"/>
        <color theme="1"/>
        <rFont val="Century Gothic"/>
        <family val="2"/>
      </rPr>
      <t xml:space="preserve"> - noturno</t>
    </r>
  </si>
  <si>
    <r>
      <rPr>
        <sz val="11"/>
        <color theme="1"/>
        <rFont val="Century Gothic"/>
        <family val="2"/>
      </rPr>
      <t xml:space="preserve">Demanda por cursos do </t>
    </r>
    <r>
      <rPr>
        <b/>
        <sz val="11"/>
        <color theme="1"/>
        <rFont val="Century Gothic"/>
        <family val="2"/>
      </rPr>
      <t>Centro de Formação em Ciências da Saúde</t>
    </r>
    <r>
      <rPr>
        <sz val="11"/>
        <color theme="1"/>
        <rFont val="Century Gothic"/>
        <family val="2"/>
      </rPr>
      <t xml:space="preserve"> no SiSU</t>
    </r>
    <r>
      <rPr>
        <sz val="10"/>
        <color theme="1"/>
        <rFont val="Century Gothic"/>
        <family val="2"/>
      </rPr>
      <t xml:space="preserve"> (fonte: DPA/Progeac, setembro 2022)</t>
    </r>
  </si>
  <si>
    <t>1. Biomedicina</t>
  </si>
  <si>
    <t>2. Medicina</t>
  </si>
  <si>
    <r>
      <t>3.</t>
    </r>
    <r>
      <rPr>
        <b/>
        <sz val="7"/>
        <color theme="1"/>
        <rFont val="Times New Roman"/>
        <family val="1"/>
      </rPr>
      <t xml:space="preserve"> </t>
    </r>
    <r>
      <rPr>
        <b/>
        <sz val="10"/>
        <color theme="1"/>
        <rFont val="Century Gothic"/>
        <family val="2"/>
      </rPr>
      <t>Psicologia</t>
    </r>
  </si>
  <si>
    <r>
      <rPr>
        <sz val="11"/>
        <color theme="1"/>
        <rFont val="Century Gothic"/>
        <family val="2"/>
      </rPr>
      <t xml:space="preserve">Demanda por cursos do </t>
    </r>
    <r>
      <rPr>
        <b/>
        <sz val="11"/>
        <color theme="1"/>
        <rFont val="Century Gothic"/>
        <family val="2"/>
      </rPr>
      <t>Centro de Formação em Desenvolvimento Territorial</t>
    </r>
    <r>
      <rPr>
        <sz val="11"/>
        <color theme="1"/>
        <rFont val="Century Gothic"/>
        <family val="2"/>
      </rPr>
      <t xml:space="preserve"> no SiSU</t>
    </r>
    <r>
      <rPr>
        <sz val="10"/>
        <color theme="1"/>
        <rFont val="Century Gothic"/>
        <family val="2"/>
      </rPr>
      <t xml:space="preserve"> (fonte: DPA/Progeac, setembro 2022)</t>
    </r>
  </si>
  <si>
    <t>2. Bacharelado Interdisciplinar em Humanidades</t>
  </si>
  <si>
    <r>
      <t xml:space="preserve">3. Engenharia Civil </t>
    </r>
    <r>
      <rPr>
        <sz val="10"/>
        <color theme="1"/>
        <rFont val="Century Gothic"/>
        <family val="2"/>
      </rPr>
      <t>- integral</t>
    </r>
  </si>
  <si>
    <r>
      <rPr>
        <sz val="11"/>
        <color theme="1"/>
        <rFont val="Century Gothic"/>
        <family val="2"/>
      </rPr>
      <t xml:space="preserve">Demanda por cursos do </t>
    </r>
    <r>
      <rPr>
        <b/>
        <sz val="11"/>
        <color theme="1"/>
        <rFont val="Century Gothic"/>
        <family val="2"/>
      </rPr>
      <t>Centro de Formação em Artes e Comunicação</t>
    </r>
    <r>
      <rPr>
        <sz val="11"/>
        <color theme="1"/>
        <rFont val="Century Gothic"/>
        <family val="2"/>
      </rPr>
      <t xml:space="preserve"> no SiSU</t>
    </r>
    <r>
      <rPr>
        <sz val="10"/>
        <color theme="1"/>
        <rFont val="Century Gothic"/>
        <family val="2"/>
      </rPr>
      <t xml:space="preserve"> (fonte: DPA/Progeac, setembro 2022)</t>
    </r>
  </si>
  <si>
    <t>1. Bacharelado Interdisciplinar em Artes</t>
  </si>
  <si>
    <r>
      <t>2. Artes do Corpo em Cena</t>
    </r>
    <r>
      <rPr>
        <sz val="10"/>
        <color theme="1"/>
        <rFont val="Century Gothic"/>
        <family val="2"/>
      </rPr>
      <t xml:space="preserve"> - noturno</t>
    </r>
  </si>
  <si>
    <r>
      <rPr>
        <sz val="11"/>
        <color theme="1"/>
        <rFont val="Century Gothic"/>
        <family val="2"/>
      </rPr>
      <t xml:space="preserve">Demanda por cursos do </t>
    </r>
    <r>
      <rPr>
        <b/>
        <sz val="11"/>
        <color theme="1"/>
        <rFont val="Century Gothic"/>
        <family val="2"/>
      </rPr>
      <t>Centro de Formação em Ciências Ambientais</t>
    </r>
    <r>
      <rPr>
        <sz val="11"/>
        <color theme="1"/>
        <rFont val="Century Gothic"/>
        <family val="2"/>
      </rPr>
      <t xml:space="preserve"> no SiSU</t>
    </r>
    <r>
      <rPr>
        <sz val="10"/>
        <color theme="1"/>
        <rFont val="Century Gothic"/>
        <family val="2"/>
      </rPr>
      <t xml:space="preserve"> (fonte: DPA/Progeac, setembro 2022)</t>
    </r>
  </si>
  <si>
    <r>
      <t>2. Ciências Biológicas</t>
    </r>
    <r>
      <rPr>
        <sz val="10"/>
        <color theme="1"/>
        <rFont val="Century Gothic"/>
        <family val="2"/>
      </rPr>
      <t xml:space="preserve"> - integral</t>
    </r>
  </si>
  <si>
    <r>
      <rPr>
        <sz val="11"/>
        <color theme="1"/>
        <rFont val="Century Gothic"/>
        <family val="2"/>
      </rPr>
      <t xml:space="preserve">Demanda por cursos do </t>
    </r>
    <r>
      <rPr>
        <b/>
        <sz val="11"/>
        <color theme="1"/>
        <rFont val="Century Gothic"/>
        <family val="2"/>
      </rPr>
      <t>Centro de Formação em Ciências Humanas e Sociais</t>
    </r>
    <r>
      <rPr>
        <sz val="11"/>
        <color theme="1"/>
        <rFont val="Century Gothic"/>
        <family val="2"/>
      </rPr>
      <t xml:space="preserve"> no SiSU</t>
    </r>
    <r>
      <rPr>
        <sz val="10"/>
        <color theme="1"/>
        <rFont val="Century Gothic"/>
        <family val="2"/>
      </rPr>
      <t xml:space="preserve"> (fonte: DPA/Progeac, setembro 2022)</t>
    </r>
  </si>
  <si>
    <r>
      <t>2. Antropologia</t>
    </r>
    <r>
      <rPr>
        <sz val="10"/>
        <color theme="1"/>
        <rFont val="Century Gothic"/>
        <family val="2"/>
      </rPr>
      <t xml:space="preserve"> - integral</t>
    </r>
  </si>
  <si>
    <r>
      <t xml:space="preserve">1. Licenciatura Interdisciplinar em Artes </t>
    </r>
    <r>
      <rPr>
        <sz val="10"/>
        <color theme="1"/>
        <rFont val="Century Gothic"/>
        <family val="2"/>
      </rPr>
      <t>- noturno</t>
    </r>
  </si>
  <si>
    <r>
      <t xml:space="preserve">4. Licenciatura Interdisciplinar em Linguagens </t>
    </r>
    <r>
      <rPr>
        <sz val="10"/>
        <color theme="1"/>
        <rFont val="Century Gothic"/>
        <family val="2"/>
      </rPr>
      <t>- noturno</t>
    </r>
  </si>
  <si>
    <r>
      <t xml:space="preserve">5. Licenciatura Interdisciplinar em Matemática e Computação </t>
    </r>
    <r>
      <rPr>
        <sz val="10"/>
        <color theme="1"/>
        <rFont val="Century Gothic"/>
        <family val="2"/>
      </rPr>
      <t>- noturno</t>
    </r>
  </si>
  <si>
    <r>
      <rPr>
        <sz val="11"/>
        <color theme="1"/>
        <rFont val="Century Gothic"/>
        <family val="2"/>
      </rPr>
      <t xml:space="preserve">Demanda por cursos do </t>
    </r>
    <r>
      <rPr>
        <b/>
        <sz val="11"/>
        <color theme="1"/>
        <rFont val="Century Gothic"/>
        <family val="2"/>
      </rPr>
      <t xml:space="preserve">Instituto de Humanidades, Artes e Ciências - Campus Jorge Amado </t>
    </r>
    <r>
      <rPr>
        <sz val="11"/>
        <color theme="1"/>
        <rFont val="Century Gothic"/>
        <family val="2"/>
      </rPr>
      <t>no SiSU</t>
    </r>
    <r>
      <rPr>
        <sz val="10"/>
        <color theme="1"/>
        <rFont val="Century Gothic"/>
        <family val="2"/>
      </rPr>
      <t xml:space="preserve"> (fonte: DPA/Progeac, setembro 2022)</t>
    </r>
  </si>
  <si>
    <r>
      <rPr>
        <sz val="11"/>
        <color theme="1"/>
        <rFont val="Century Gothic"/>
        <family val="2"/>
      </rPr>
      <t xml:space="preserve">Demanda por cursos do </t>
    </r>
    <r>
      <rPr>
        <b/>
        <sz val="11"/>
        <color theme="1"/>
        <rFont val="Century Gothic"/>
        <family val="2"/>
      </rPr>
      <t xml:space="preserve">Instituto de Humanidades, Artes e Ciências - Campus Paulo Freire </t>
    </r>
    <r>
      <rPr>
        <sz val="11"/>
        <color theme="1"/>
        <rFont val="Century Gothic"/>
        <family val="2"/>
      </rPr>
      <t>no SiSU</t>
    </r>
    <r>
      <rPr>
        <sz val="10"/>
        <color theme="1"/>
        <rFont val="Century Gothic"/>
        <family val="2"/>
      </rPr>
      <t xml:space="preserve"> (fonte: DPA/Progeac, setembro 2022)</t>
    </r>
  </si>
  <si>
    <r>
      <rPr>
        <sz val="11"/>
        <color theme="1"/>
        <rFont val="Century Gothic"/>
        <family val="2"/>
      </rPr>
      <t xml:space="preserve">Demanda por cursos do </t>
    </r>
    <r>
      <rPr>
        <b/>
        <sz val="11"/>
        <color theme="1"/>
        <rFont val="Century Gothic"/>
        <family val="2"/>
      </rPr>
      <t xml:space="preserve">Instituto de Humanidades, Artes e Ciências - Campus Sosígenes Costa </t>
    </r>
    <r>
      <rPr>
        <sz val="11"/>
        <color theme="1"/>
        <rFont val="Century Gothic"/>
        <family val="2"/>
      </rPr>
      <t>no SiSU</t>
    </r>
    <r>
      <rPr>
        <sz val="10"/>
        <color theme="1"/>
        <rFont val="Century Gothic"/>
        <family val="2"/>
      </rPr>
      <t xml:space="preserve"> (fonte: DPA/Progeac, setembro 2022)</t>
    </r>
  </si>
  <si>
    <r>
      <rPr>
        <sz val="11"/>
        <color theme="1"/>
        <rFont val="Century Gothic"/>
        <family val="2"/>
      </rPr>
      <t xml:space="preserve">Demanda por cursos do </t>
    </r>
    <r>
      <rPr>
        <b/>
        <sz val="11"/>
        <color theme="1"/>
        <rFont val="Century Gothic"/>
        <family val="2"/>
      </rPr>
      <t xml:space="preserve">Instituto de Humanidades, Artes e Ciências - Campus Jorge Amado </t>
    </r>
    <r>
      <rPr>
        <sz val="11"/>
        <color theme="1"/>
        <rFont val="Century Gothic"/>
        <family val="2"/>
      </rPr>
      <t>na Seleção REDE CUNI</t>
    </r>
    <r>
      <rPr>
        <sz val="10"/>
        <color theme="1"/>
        <rFont val="Century Gothic"/>
        <family val="2"/>
      </rPr>
      <t xml:space="preserve"> (fonte: DPA/Progeac, setembro 2022)</t>
    </r>
  </si>
  <si>
    <r>
      <rPr>
        <sz val="11"/>
        <color theme="1"/>
        <rFont val="Century Gothic"/>
        <family val="2"/>
      </rPr>
      <t xml:space="preserve">Demanda por cursos do </t>
    </r>
    <r>
      <rPr>
        <b/>
        <sz val="11"/>
        <color theme="1"/>
        <rFont val="Century Gothic"/>
        <family val="2"/>
      </rPr>
      <t xml:space="preserve">Instituto de Humanidades, Artes e Ciências - Campus Paulo Freire </t>
    </r>
    <r>
      <rPr>
        <sz val="11"/>
        <color theme="1"/>
        <rFont val="Century Gothic"/>
        <family val="2"/>
      </rPr>
      <t>na Seleção REDE CUNI</t>
    </r>
    <r>
      <rPr>
        <sz val="10"/>
        <color theme="1"/>
        <rFont val="Century Gothic"/>
        <family val="2"/>
      </rPr>
      <t xml:space="preserve"> (fonte: DPA/Progeac, setembro 2022)</t>
    </r>
  </si>
  <si>
    <r>
      <rPr>
        <sz val="11"/>
        <color theme="1"/>
        <rFont val="Century Gothic"/>
        <family val="2"/>
      </rPr>
      <t xml:space="preserve">Demanda por cursos do </t>
    </r>
    <r>
      <rPr>
        <b/>
        <sz val="11"/>
        <color theme="1"/>
        <rFont val="Century Gothic"/>
        <family val="2"/>
      </rPr>
      <t xml:space="preserve">Instituto de Humanidades, Artes e Ciências - Campus Sosígenes Costa </t>
    </r>
    <r>
      <rPr>
        <sz val="11"/>
        <color theme="1"/>
        <rFont val="Century Gothic"/>
        <family val="2"/>
      </rPr>
      <t>na Seleção REDE CUNI</t>
    </r>
    <r>
      <rPr>
        <sz val="10"/>
        <color theme="1"/>
        <rFont val="Century Gothic"/>
        <family val="2"/>
      </rPr>
      <t xml:space="preserve"> (fonte: DPA/Progeac, setembro 2022)</t>
    </r>
  </si>
  <si>
    <r>
      <rPr>
        <sz val="11"/>
        <color theme="1"/>
        <rFont val="Century Gothic"/>
        <family val="2"/>
      </rPr>
      <t xml:space="preserve">Demanda por cursos do </t>
    </r>
    <r>
      <rPr>
        <b/>
        <sz val="11"/>
        <color theme="1"/>
        <rFont val="Century Gothic"/>
        <family val="2"/>
      </rPr>
      <t>Centro de Formação em Ciências Agroflorestais</t>
    </r>
    <r>
      <rPr>
        <sz val="11"/>
        <color theme="1"/>
        <rFont val="Century Gothic"/>
        <family val="2"/>
      </rPr>
      <t xml:space="preserve"> no edital interno para 2º ciclo</t>
    </r>
    <r>
      <rPr>
        <sz val="10"/>
        <color theme="1"/>
        <rFont val="Century Gothic"/>
        <family val="2"/>
      </rPr>
      <t xml:space="preserve"> (fonte: DPA/Progeac, setembro 2022)</t>
    </r>
  </si>
  <si>
    <r>
      <t xml:space="preserve">1. Engenharia Agrícola e Ambiental </t>
    </r>
    <r>
      <rPr>
        <sz val="10"/>
        <color theme="1"/>
        <rFont val="Century Gothic"/>
        <family val="2"/>
      </rPr>
      <t>-</t>
    </r>
    <r>
      <rPr>
        <b/>
        <sz val="10"/>
        <color theme="1"/>
        <rFont val="Century Gothic"/>
        <family val="2"/>
      </rPr>
      <t xml:space="preserve"> </t>
    </r>
    <r>
      <rPr>
        <sz val="10"/>
        <color theme="1"/>
        <rFont val="Century Gothic"/>
        <family val="2"/>
      </rPr>
      <t>integral</t>
    </r>
  </si>
  <si>
    <r>
      <t>3.</t>
    </r>
    <r>
      <rPr>
        <b/>
        <sz val="7"/>
        <color theme="1"/>
        <rFont val="Times New Roman"/>
        <family val="1"/>
      </rPr>
      <t xml:space="preserve"> </t>
    </r>
    <r>
      <rPr>
        <b/>
        <sz val="10"/>
        <color theme="1"/>
        <rFont val="Century Gothic"/>
        <family val="2"/>
      </rPr>
      <t xml:space="preserve">Engenharia de Aquicultura e Recursos Hídricos </t>
    </r>
    <r>
      <rPr>
        <sz val="10"/>
        <color theme="1"/>
        <rFont val="Century Gothic"/>
        <family val="2"/>
      </rPr>
      <t>- integral</t>
    </r>
  </si>
  <si>
    <r>
      <rPr>
        <sz val="11"/>
        <color theme="1"/>
        <rFont val="Century Gothic"/>
        <family val="2"/>
      </rPr>
      <t xml:space="preserve">Demanda por cursos do </t>
    </r>
    <r>
      <rPr>
        <b/>
        <sz val="11"/>
        <color theme="1"/>
        <rFont val="Century Gothic"/>
        <family val="2"/>
      </rPr>
      <t>Centro de Formação em Tecnociências e Inovação</t>
    </r>
    <r>
      <rPr>
        <sz val="11"/>
        <color theme="1"/>
        <rFont val="Century Gothic"/>
        <family val="2"/>
      </rPr>
      <t xml:space="preserve"> no edital interno para 2º ciclo</t>
    </r>
    <r>
      <rPr>
        <sz val="10"/>
        <color theme="1"/>
        <rFont val="Century Gothic"/>
        <family val="2"/>
      </rPr>
      <t xml:space="preserve"> (fonte: DPA/Progeac, setembro 2022)</t>
    </r>
  </si>
  <si>
    <r>
      <rPr>
        <sz val="11"/>
        <color theme="1"/>
        <rFont val="Century Gothic"/>
        <family val="2"/>
      </rPr>
      <t xml:space="preserve">Demanda por cursos do </t>
    </r>
    <r>
      <rPr>
        <b/>
        <sz val="11"/>
        <color theme="1"/>
        <rFont val="Century Gothic"/>
        <family val="2"/>
      </rPr>
      <t>Centro de Formação em Políticas Públicas e Tecnologias Sociais</t>
    </r>
    <r>
      <rPr>
        <sz val="11"/>
        <color theme="1"/>
        <rFont val="Century Gothic"/>
        <family val="2"/>
      </rPr>
      <t xml:space="preserve"> no edital interno para 2º ciclo</t>
    </r>
    <r>
      <rPr>
        <sz val="10"/>
        <color theme="1"/>
        <rFont val="Century Gothic"/>
        <family val="2"/>
      </rPr>
      <t xml:space="preserve"> (fonte: DPA/Progeac, setembro 2022)</t>
    </r>
  </si>
  <si>
    <r>
      <t>1. Mídia e Tecnologia</t>
    </r>
    <r>
      <rPr>
        <sz val="10"/>
        <color theme="1"/>
        <rFont val="Century Gothic"/>
        <family val="2"/>
      </rPr>
      <t xml:space="preserve"> - integral</t>
    </r>
  </si>
  <si>
    <r>
      <t>3.</t>
    </r>
    <r>
      <rPr>
        <b/>
        <sz val="7"/>
        <color theme="1"/>
        <rFont val="Times New Roman"/>
        <family val="1"/>
      </rPr>
      <t xml:space="preserve"> </t>
    </r>
    <r>
      <rPr>
        <b/>
        <sz val="10"/>
        <color theme="1"/>
        <rFont val="Century Gothic"/>
        <family val="2"/>
      </rPr>
      <t xml:space="preserve">Políticas Públicas </t>
    </r>
    <r>
      <rPr>
        <sz val="10"/>
        <color theme="1"/>
        <rFont val="Century Gothic"/>
        <family val="2"/>
      </rPr>
      <t>- noturno</t>
    </r>
  </si>
  <si>
    <r>
      <rPr>
        <sz val="11"/>
        <color theme="1"/>
        <rFont val="Century Gothic"/>
        <family val="2"/>
      </rPr>
      <t xml:space="preserve">Demanda por cursos do </t>
    </r>
    <r>
      <rPr>
        <b/>
        <sz val="11"/>
        <color theme="1"/>
        <rFont val="Century Gothic"/>
        <family val="2"/>
      </rPr>
      <t>Centro de Formação em Ciências da Saúde</t>
    </r>
    <r>
      <rPr>
        <sz val="11"/>
        <color theme="1"/>
        <rFont val="Century Gothic"/>
        <family val="2"/>
      </rPr>
      <t xml:space="preserve"> no edital interno para 2º ciclo</t>
    </r>
    <r>
      <rPr>
        <sz val="10"/>
        <color theme="1"/>
        <rFont val="Century Gothic"/>
        <family val="2"/>
      </rPr>
      <t xml:space="preserve"> (fonte: DPA/Progeac, setembro 2022)</t>
    </r>
  </si>
  <si>
    <r>
      <rPr>
        <sz val="11"/>
        <color theme="1"/>
        <rFont val="Century Gothic"/>
        <family val="2"/>
      </rPr>
      <t xml:space="preserve">Demanda por cursos do </t>
    </r>
    <r>
      <rPr>
        <b/>
        <sz val="11"/>
        <color theme="1"/>
        <rFont val="Century Gothic"/>
        <family val="2"/>
      </rPr>
      <t>Centro de Formação em Desenvolvimento Territorial</t>
    </r>
    <r>
      <rPr>
        <sz val="11"/>
        <color theme="1"/>
        <rFont val="Century Gothic"/>
        <family val="2"/>
      </rPr>
      <t xml:space="preserve"> no edital interno para 2º ciclo</t>
    </r>
    <r>
      <rPr>
        <sz val="10"/>
        <color theme="1"/>
        <rFont val="Century Gothic"/>
        <family val="2"/>
      </rPr>
      <t xml:space="preserve"> (fonte: DPA/Progeac, setembro 2022)</t>
    </r>
  </si>
  <si>
    <r>
      <t xml:space="preserve">1. Engenharia Civil </t>
    </r>
    <r>
      <rPr>
        <sz val="10"/>
        <color theme="1"/>
        <rFont val="Century Gothic"/>
        <family val="2"/>
      </rPr>
      <t>- integral</t>
    </r>
  </si>
  <si>
    <r>
      <rPr>
        <sz val="11"/>
        <color theme="1"/>
        <rFont val="Century Gothic"/>
        <family val="2"/>
      </rPr>
      <t xml:space="preserve">Demanda por cursos do </t>
    </r>
    <r>
      <rPr>
        <b/>
        <sz val="11"/>
        <color theme="1"/>
        <rFont val="Century Gothic"/>
        <family val="2"/>
      </rPr>
      <t>Centro de Formação em Artes e Comunicação</t>
    </r>
    <r>
      <rPr>
        <sz val="11"/>
        <color theme="1"/>
        <rFont val="Century Gothic"/>
        <family val="2"/>
      </rPr>
      <t xml:space="preserve"> no edital interno para 2º ciclo</t>
    </r>
    <r>
      <rPr>
        <sz val="10"/>
        <color theme="1"/>
        <rFont val="Century Gothic"/>
        <family val="2"/>
      </rPr>
      <t xml:space="preserve"> (fonte: DPA/Progeac, setembro 2022)</t>
    </r>
  </si>
  <si>
    <r>
      <t>1. Artes do Corpo em Cena</t>
    </r>
    <r>
      <rPr>
        <sz val="10"/>
        <color theme="1"/>
        <rFont val="Century Gothic"/>
        <family val="2"/>
      </rPr>
      <t xml:space="preserve"> - noturno</t>
    </r>
  </si>
  <si>
    <r>
      <rPr>
        <sz val="11"/>
        <color theme="1"/>
        <rFont val="Century Gothic"/>
        <family val="2"/>
      </rPr>
      <t xml:space="preserve">Demanda por cursos do </t>
    </r>
    <r>
      <rPr>
        <b/>
        <sz val="11"/>
        <color theme="1"/>
        <rFont val="Century Gothic"/>
        <family val="2"/>
      </rPr>
      <t>Centro de Formação em Ciências Ambientais</t>
    </r>
    <r>
      <rPr>
        <sz val="11"/>
        <color theme="1"/>
        <rFont val="Century Gothic"/>
        <family val="2"/>
      </rPr>
      <t xml:space="preserve"> no edital interno para 2º ciclo</t>
    </r>
    <r>
      <rPr>
        <sz val="10"/>
        <color theme="1"/>
        <rFont val="Century Gothic"/>
        <family val="2"/>
      </rPr>
      <t xml:space="preserve"> (fonte: DPA/Progeac, setembro 2022)</t>
    </r>
  </si>
  <si>
    <r>
      <t>1. Ciências Biológicas</t>
    </r>
    <r>
      <rPr>
        <sz val="10"/>
        <color theme="1"/>
        <rFont val="Century Gothic"/>
        <family val="2"/>
      </rPr>
      <t xml:space="preserve"> - integral</t>
    </r>
  </si>
  <si>
    <r>
      <t>2.</t>
    </r>
    <r>
      <rPr>
        <b/>
        <sz val="7"/>
        <color theme="1"/>
        <rFont val="Times New Roman"/>
        <family val="1"/>
      </rPr>
      <t xml:space="preserve"> </t>
    </r>
    <r>
      <rPr>
        <b/>
        <sz val="10"/>
        <color theme="1"/>
        <rFont val="Century Gothic"/>
        <family val="2"/>
      </rPr>
      <t>Engenharia Sanitária e Ambiental</t>
    </r>
    <r>
      <rPr>
        <sz val="10"/>
        <color theme="1"/>
        <rFont val="Century Gothic"/>
        <family val="2"/>
      </rPr>
      <t xml:space="preserve"> - integral</t>
    </r>
  </si>
  <si>
    <r>
      <t>3.</t>
    </r>
    <r>
      <rPr>
        <b/>
        <sz val="7"/>
        <color theme="1"/>
        <rFont val="Times New Roman"/>
        <family val="1"/>
      </rPr>
      <t xml:space="preserve"> </t>
    </r>
    <r>
      <rPr>
        <b/>
        <sz val="10"/>
        <color theme="1"/>
        <rFont val="Century Gothic"/>
        <family val="2"/>
      </rPr>
      <t>Oceanologia</t>
    </r>
    <r>
      <rPr>
        <sz val="10"/>
        <color theme="1"/>
        <rFont val="Century Gothic"/>
        <family val="2"/>
      </rPr>
      <t xml:space="preserve"> - integral</t>
    </r>
  </si>
  <si>
    <r>
      <rPr>
        <sz val="11"/>
        <color theme="1"/>
        <rFont val="Century Gothic"/>
        <family val="2"/>
      </rPr>
      <t xml:space="preserve">Demanda por cursos do </t>
    </r>
    <r>
      <rPr>
        <b/>
        <sz val="11"/>
        <color theme="1"/>
        <rFont val="Century Gothic"/>
        <family val="2"/>
      </rPr>
      <t>Centro de Formação em Ciências Humanas e Sociais</t>
    </r>
    <r>
      <rPr>
        <sz val="11"/>
        <color theme="1"/>
        <rFont val="Century Gothic"/>
        <family val="2"/>
      </rPr>
      <t xml:space="preserve"> no edital interno para 2º ciclo</t>
    </r>
    <r>
      <rPr>
        <sz val="10"/>
        <color theme="1"/>
        <rFont val="Century Gothic"/>
        <family val="2"/>
      </rPr>
      <t xml:space="preserve"> (fonte: DPA/Progeac, setembro 2022)</t>
    </r>
  </si>
  <si>
    <r>
      <t>1. Antropologia</t>
    </r>
    <r>
      <rPr>
        <sz val="10"/>
        <color theme="1"/>
        <rFont val="Century Gothic"/>
        <family val="2"/>
      </rPr>
      <t xml:space="preserve"> - integral</t>
    </r>
  </si>
  <si>
    <r>
      <rPr>
        <sz val="11"/>
        <color theme="1"/>
        <rFont val="Century Gothic"/>
        <family val="2"/>
      </rPr>
      <t xml:space="preserve">Demanda por cursos do </t>
    </r>
    <r>
      <rPr>
        <b/>
        <sz val="11"/>
        <color theme="1"/>
        <rFont val="Century Gothic"/>
        <family val="2"/>
      </rPr>
      <t>Centro de Formação em Ciências Agroflorestais</t>
    </r>
    <r>
      <rPr>
        <sz val="11"/>
        <color theme="1"/>
        <rFont val="Century Gothic"/>
        <family val="2"/>
      </rPr>
      <t xml:space="preserve"> na Seleção Rede CUNI</t>
    </r>
    <r>
      <rPr>
        <sz val="10"/>
        <color theme="1"/>
        <rFont val="Century Gothic"/>
        <family val="2"/>
      </rPr>
      <t xml:space="preserve"> (fonte: DPA/Progeac, setembro 2022)</t>
    </r>
  </si>
  <si>
    <r>
      <rPr>
        <sz val="11"/>
        <color theme="1"/>
        <rFont val="Century Gothic"/>
        <family val="2"/>
      </rPr>
      <t xml:space="preserve">Demanda por cursos do </t>
    </r>
    <r>
      <rPr>
        <b/>
        <sz val="11"/>
        <color theme="1"/>
        <rFont val="Century Gothic"/>
        <family val="2"/>
      </rPr>
      <t>Centro de Formação em Políticas Públicas e Tecnologias Sociais</t>
    </r>
    <r>
      <rPr>
        <sz val="11"/>
        <color theme="1"/>
        <rFont val="Century Gothic"/>
        <family val="2"/>
      </rPr>
      <t xml:space="preserve"> na Seleção Rede CUNI</t>
    </r>
    <r>
      <rPr>
        <sz val="10"/>
        <color theme="1"/>
        <rFont val="Century Gothic"/>
        <family val="2"/>
      </rPr>
      <t xml:space="preserve"> (fonte: DPA/Progeac, setembro 2022)</t>
    </r>
  </si>
  <si>
    <r>
      <rPr>
        <sz val="11"/>
        <color theme="1"/>
        <rFont val="Century Gothic"/>
        <family val="2"/>
      </rPr>
      <t xml:space="preserve">Demanda por cursos do </t>
    </r>
    <r>
      <rPr>
        <b/>
        <sz val="11"/>
        <color theme="1"/>
        <rFont val="Century Gothic"/>
        <family val="2"/>
      </rPr>
      <t>Centro de Formação em Desenvolvimento Territorial</t>
    </r>
    <r>
      <rPr>
        <sz val="11"/>
        <color theme="1"/>
        <rFont val="Century Gothic"/>
        <family val="2"/>
      </rPr>
      <t xml:space="preserve"> na Seleção Rede CUNI</t>
    </r>
    <r>
      <rPr>
        <sz val="10"/>
        <color theme="1"/>
        <rFont val="Century Gothic"/>
        <family val="2"/>
      </rPr>
      <t xml:space="preserve"> (fonte: DPA/Progeac, setembro 2022)</t>
    </r>
  </si>
  <si>
    <r>
      <rPr>
        <sz val="11"/>
        <color theme="1"/>
        <rFont val="Century Gothic"/>
        <family val="2"/>
      </rPr>
      <t xml:space="preserve">Demanda por cursos do </t>
    </r>
    <r>
      <rPr>
        <b/>
        <sz val="11"/>
        <color theme="1"/>
        <rFont val="Century Gothic"/>
        <family val="2"/>
      </rPr>
      <t>Centro de Formação em Artes e Comunicação</t>
    </r>
    <r>
      <rPr>
        <sz val="11"/>
        <color theme="1"/>
        <rFont val="Century Gothic"/>
        <family val="2"/>
      </rPr>
      <t xml:space="preserve"> na Seleção Rede CUNI</t>
    </r>
    <r>
      <rPr>
        <sz val="10"/>
        <color theme="1"/>
        <rFont val="Century Gothic"/>
        <family val="2"/>
      </rPr>
      <t xml:space="preserve"> (fonte: DPA/Progeac, setembro 2022)</t>
    </r>
  </si>
  <si>
    <r>
      <rPr>
        <sz val="11"/>
        <color theme="1"/>
        <rFont val="Century Gothic"/>
        <family val="2"/>
      </rPr>
      <t xml:space="preserve">Demanda por cursos do </t>
    </r>
    <r>
      <rPr>
        <b/>
        <sz val="11"/>
        <color theme="1"/>
        <rFont val="Century Gothic"/>
        <family val="2"/>
      </rPr>
      <t>Centro de Formação em Ciências Ambientais</t>
    </r>
    <r>
      <rPr>
        <sz val="11"/>
        <color theme="1"/>
        <rFont val="Century Gothic"/>
        <family val="2"/>
      </rPr>
      <t xml:space="preserve"> na Seleção Rede CUNI</t>
    </r>
    <r>
      <rPr>
        <sz val="10"/>
        <color theme="1"/>
        <rFont val="Century Gothic"/>
        <family val="2"/>
      </rPr>
      <t xml:space="preserve"> (fonte: DPA/Progeac, setembro 2022)</t>
    </r>
  </si>
  <si>
    <r>
      <rPr>
        <sz val="11"/>
        <color theme="1"/>
        <rFont val="Century Gothic"/>
        <family val="2"/>
      </rPr>
      <t xml:space="preserve">Demanda por cursos do </t>
    </r>
    <r>
      <rPr>
        <b/>
        <sz val="11"/>
        <color theme="1"/>
        <rFont val="Century Gothic"/>
        <family val="2"/>
      </rPr>
      <t>Centro de Formação em Ciências Humanas e Sociais</t>
    </r>
    <r>
      <rPr>
        <sz val="11"/>
        <color theme="1"/>
        <rFont val="Century Gothic"/>
        <family val="2"/>
      </rPr>
      <t xml:space="preserve"> na Seleção Rede CUNI</t>
    </r>
    <r>
      <rPr>
        <sz val="10"/>
        <color theme="1"/>
        <rFont val="Century Gothic"/>
        <family val="2"/>
      </rPr>
      <t xml:space="preserve"> (fonte: DPA/Progeac, setembro 2022)</t>
    </r>
  </si>
  <si>
    <r>
      <t xml:space="preserve">3. Licenciatura Interdisciplinar em Ciências Humanas e Sociais </t>
    </r>
    <r>
      <rPr>
        <sz val="10"/>
        <color theme="1"/>
        <rFont val="Century Gothic"/>
        <family val="2"/>
      </rPr>
      <t>- noturno</t>
    </r>
  </si>
  <si>
    <r>
      <t xml:space="preserve">2. Licenciatura Interdisciplinar em Ciências da Natureza </t>
    </r>
    <r>
      <rPr>
        <sz val="10"/>
        <color theme="1"/>
        <rFont val="Century Gothic"/>
        <family val="2"/>
      </rPr>
      <t>- noturno</t>
    </r>
  </si>
  <si>
    <r>
      <t>4.</t>
    </r>
    <r>
      <rPr>
        <b/>
        <sz val="7"/>
        <color theme="1"/>
        <rFont val="Times New Roman"/>
        <family val="1"/>
      </rPr>
      <t xml:space="preserve"> </t>
    </r>
    <r>
      <rPr>
        <b/>
        <sz val="10"/>
        <color theme="1"/>
        <rFont val="Century Gothic"/>
        <family val="2"/>
      </rPr>
      <t xml:space="preserve">Engenharia Florestal </t>
    </r>
    <r>
      <rPr>
        <sz val="10"/>
        <color theme="1"/>
        <rFont val="Century Gothic"/>
        <family val="2"/>
      </rPr>
      <t>- integral</t>
    </r>
  </si>
  <si>
    <r>
      <t>4.</t>
    </r>
    <r>
      <rPr>
        <b/>
        <sz val="7"/>
        <color theme="1"/>
        <rFont val="Times New Roman"/>
        <family val="1"/>
      </rPr>
      <t xml:space="preserve"> </t>
    </r>
    <r>
      <rPr>
        <b/>
        <sz val="10"/>
        <color theme="1"/>
        <rFont val="Century Gothic"/>
        <family val="2"/>
      </rPr>
      <t>Produção Cultural</t>
    </r>
    <r>
      <rPr>
        <sz val="10"/>
        <color theme="1"/>
        <rFont val="Century Gothic"/>
        <family val="2"/>
      </rPr>
      <t xml:space="preserve"> - noturno</t>
    </r>
  </si>
  <si>
    <r>
      <t>2.</t>
    </r>
    <r>
      <rPr>
        <b/>
        <sz val="7"/>
        <color theme="1"/>
        <rFont val="Times New Roman"/>
        <family val="1"/>
      </rPr>
      <t xml:space="preserve"> </t>
    </r>
    <r>
      <rPr>
        <b/>
        <sz val="10"/>
        <color theme="1"/>
        <rFont val="Century Gothic"/>
        <family val="2"/>
      </rPr>
      <t xml:space="preserve">Políticas Públicas </t>
    </r>
    <r>
      <rPr>
        <sz val="10"/>
        <color theme="1"/>
        <rFont val="Century Gothic"/>
        <family val="2"/>
      </rPr>
      <t>- noturno</t>
    </r>
  </si>
  <si>
    <r>
      <t xml:space="preserve">4. Gestão Ambiental </t>
    </r>
    <r>
      <rPr>
        <sz val="10"/>
        <color theme="1"/>
        <rFont val="Century Gothic"/>
        <family val="2"/>
      </rPr>
      <t>- integral</t>
    </r>
  </si>
  <si>
    <r>
      <t xml:space="preserve">5. Mídias Digitais </t>
    </r>
    <r>
      <rPr>
        <sz val="10"/>
        <color theme="1"/>
        <rFont val="Century Gothic"/>
        <family val="2"/>
      </rPr>
      <t>- noturno</t>
    </r>
  </si>
  <si>
    <t>Doc. não hom./ Desistências</t>
  </si>
  <si>
    <t>**O número de inscrições em um curso leva em consideração as duas opções de escolha do estudante no momento da inscrição e pode ser maior do que a quantidade de pessoas inscritas na seleção como um todo.</t>
  </si>
  <si>
    <r>
      <t>3. Engenharia Sanitária e Ambiental</t>
    </r>
    <r>
      <rPr>
        <sz val="10"/>
        <color theme="1"/>
        <rFont val="Century Gothic"/>
        <family val="2"/>
      </rPr>
      <t xml:space="preserve"> - integral</t>
    </r>
  </si>
  <si>
    <r>
      <t>4. Oceanologia</t>
    </r>
    <r>
      <rPr>
        <sz val="10"/>
        <color theme="1"/>
        <rFont val="Century Gothic"/>
        <family val="2"/>
      </rPr>
      <t xml:space="preserve"> - integral</t>
    </r>
  </si>
  <si>
    <r>
      <t>3. Jornalismo</t>
    </r>
    <r>
      <rPr>
        <sz val="10"/>
        <color theme="1"/>
        <rFont val="Century Gothic"/>
        <family val="2"/>
      </rPr>
      <t xml:space="preserve"> - noturno</t>
    </r>
  </si>
  <si>
    <r>
      <t>4. Som, Imagem e Movimento</t>
    </r>
    <r>
      <rPr>
        <sz val="10"/>
        <color theme="1"/>
        <rFont val="Century Gothic"/>
        <family val="2"/>
      </rPr>
      <t xml:space="preserve"> - noturno</t>
    </r>
  </si>
  <si>
    <r>
      <t>2. Jornalismo</t>
    </r>
    <r>
      <rPr>
        <sz val="10"/>
        <color theme="1"/>
        <rFont val="Century Gothic"/>
        <family val="2"/>
      </rPr>
      <t xml:space="preserve"> - noturno</t>
    </r>
  </si>
  <si>
    <r>
      <t>3. Som, Imagem e Movimento</t>
    </r>
    <r>
      <rPr>
        <sz val="10"/>
        <color theme="1"/>
        <rFont val="Century Gothic"/>
        <family val="2"/>
      </rPr>
      <t xml:space="preserve"> - noturno</t>
    </r>
  </si>
  <si>
    <r>
      <t>3. Direito</t>
    </r>
    <r>
      <rPr>
        <sz val="10"/>
        <color theme="1"/>
        <rFont val="Century Gothic"/>
        <family val="2"/>
      </rPr>
      <t xml:space="preserve"> - noturno</t>
    </r>
  </si>
  <si>
    <r>
      <t xml:space="preserve">4. Gestão Pública e Social </t>
    </r>
    <r>
      <rPr>
        <sz val="10"/>
        <color theme="1"/>
        <rFont val="Century Gothic"/>
        <family val="2"/>
      </rPr>
      <t>- noturno</t>
    </r>
  </si>
  <si>
    <r>
      <t>5. História</t>
    </r>
    <r>
      <rPr>
        <sz val="10"/>
        <color theme="1"/>
        <rFont val="Century Gothic"/>
        <family val="2"/>
      </rPr>
      <t xml:space="preserve"> - noturno</t>
    </r>
  </si>
  <si>
    <r>
      <t>2. Direito</t>
    </r>
    <r>
      <rPr>
        <sz val="10"/>
        <color theme="1"/>
        <rFont val="Century Gothic"/>
        <family val="2"/>
      </rPr>
      <t xml:space="preserve"> - noturno</t>
    </r>
  </si>
  <si>
    <r>
      <t xml:space="preserve">3. Gestão Pública e Social </t>
    </r>
    <r>
      <rPr>
        <sz val="10"/>
        <color theme="1"/>
        <rFont val="Century Gothic"/>
        <family val="2"/>
      </rPr>
      <t>- noturno</t>
    </r>
  </si>
  <si>
    <r>
      <t>4. História</t>
    </r>
    <r>
      <rPr>
        <sz val="10"/>
        <color theme="1"/>
        <rFont val="Century Gothic"/>
        <family val="2"/>
      </rPr>
      <t xml:space="preserve"> - noturno</t>
    </r>
  </si>
  <si>
    <r>
      <t>3.</t>
    </r>
    <r>
      <rPr>
        <b/>
        <sz val="7"/>
        <color theme="1"/>
        <rFont val="Times New Roman"/>
        <family val="1"/>
      </rPr>
      <t xml:space="preserve"> </t>
    </r>
    <r>
      <rPr>
        <b/>
        <sz val="10"/>
        <color theme="1"/>
        <rFont val="Century Gothic"/>
        <family val="2"/>
      </rPr>
      <t xml:space="preserve">Engenharia Florestal </t>
    </r>
    <r>
      <rPr>
        <sz val="10"/>
        <color theme="1"/>
        <rFont val="Century Gothic"/>
        <family val="2"/>
      </rPr>
      <t>- integral</t>
    </r>
  </si>
  <si>
    <r>
      <t>2.</t>
    </r>
    <r>
      <rPr>
        <b/>
        <sz val="7"/>
        <color theme="1"/>
        <rFont val="Times New Roman"/>
        <family val="1"/>
      </rPr>
      <t xml:space="preserve"> </t>
    </r>
    <r>
      <rPr>
        <b/>
        <sz val="10"/>
        <color theme="1"/>
        <rFont val="Century Gothic"/>
        <family val="2"/>
      </rPr>
      <t xml:space="preserve">Engenharia de Aquicultura e Recursos Hídricos </t>
    </r>
    <r>
      <rPr>
        <sz val="10"/>
        <color theme="1"/>
        <rFont val="Century Gothic"/>
        <family val="2"/>
      </rPr>
      <t>- integral</t>
    </r>
  </si>
  <si>
    <r>
      <t xml:space="preserve">3. Mídias Digitais </t>
    </r>
    <r>
      <rPr>
        <sz val="10"/>
        <color theme="1"/>
        <rFont val="Century Gothic"/>
        <family val="2"/>
      </rPr>
      <t>- noturno</t>
    </r>
  </si>
  <si>
    <r>
      <t xml:space="preserve">2. Gestão Ambiental </t>
    </r>
    <r>
      <rPr>
        <sz val="10"/>
        <color theme="1"/>
        <rFont val="Century Gothic"/>
        <family val="2"/>
      </rPr>
      <t>- integral</t>
    </r>
  </si>
  <si>
    <t xml:space="preserve">*Em muitas situações, os números de convocados são bem inferiores aos de inscritos, uma vez que nem todos os inscritos do SiSU se inscrevem para participar da Lista de Espera, utilizada para preenchimento de vagas pelas universidades.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</si>
</sst>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b/>
      <sz val="10"/>
      <color theme="1"/>
      <name val="Century Gothic"/>
      <family val="2"/>
    </font>
    <font>
      <b/>
      <sz val="7"/>
      <color theme="1"/>
      <name val="Times New Roman"/>
      <family val="1"/>
    </font>
    <font>
      <sz val="10"/>
      <color theme="1"/>
      <name val="Century Gothic"/>
      <family val="2"/>
    </font>
    <font>
      <b/>
      <sz val="11"/>
      <color theme="1"/>
      <name val="Century Gothic"/>
      <family val="2"/>
    </font>
    <font>
      <sz val="11"/>
      <color theme="1"/>
      <name val="Century Gothic"/>
      <family val="2"/>
    </font>
    <font>
      <sz val="10"/>
      <color theme="0"/>
      <name val="Century Gothic"/>
      <family val="2"/>
    </font>
    <font>
      <sz val="9"/>
      <color theme="0"/>
      <name val="Century Gothic"/>
      <family val="2"/>
    </font>
    <font>
      <b/>
      <sz val="12"/>
      <color theme="0"/>
      <name val="Century Gothic"/>
      <family val="2"/>
    </font>
  </fonts>
  <fills count="5">
    <fill>
      <patternFill patternType="none"/>
    </fill>
    <fill>
      <patternFill patternType="gray125"/>
    </fill>
    <fill>
      <patternFill patternType="solid">
        <fgColor rgb="FF000000"/>
        <bgColor indexed="64"/>
      </patternFill>
    </fill>
    <fill>
      <patternFill patternType="solid">
        <fgColor theme="6" tint="0.59999389629810485"/>
        <bgColor indexed="65"/>
      </patternFill>
    </fill>
    <fill>
      <patternFill patternType="solid">
        <fgColor theme="5" tint="0.59999389629810485"/>
        <bgColor indexed="65"/>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theme="0"/>
      </right>
      <top style="medium">
        <color indexed="64"/>
      </top>
      <bottom/>
      <diagonal/>
    </border>
    <border>
      <left style="medium">
        <color indexed="64"/>
      </left>
      <right style="thin">
        <color theme="0"/>
      </right>
      <top/>
      <bottom style="medium">
        <color indexed="64"/>
      </bottom>
      <diagonal/>
    </border>
    <border>
      <left style="thin">
        <color theme="0"/>
      </left>
      <right/>
      <top style="medium">
        <color indexed="64"/>
      </top>
      <bottom style="medium">
        <color indexed="64"/>
      </bottom>
      <diagonal/>
    </border>
    <border>
      <left/>
      <right style="thin">
        <color theme="0"/>
      </right>
      <top style="medium">
        <color indexed="64"/>
      </top>
      <bottom style="medium">
        <color indexed="64"/>
      </bottom>
      <diagonal/>
    </border>
    <border>
      <left style="thin">
        <color theme="0"/>
      </left>
      <right style="medium">
        <color indexed="64"/>
      </right>
      <top/>
      <bottom style="medium">
        <color indexed="64"/>
      </bottom>
      <diagonal/>
    </border>
    <border>
      <left style="thin">
        <color theme="0"/>
      </left>
      <right/>
      <top/>
      <bottom/>
      <diagonal/>
    </border>
    <border>
      <left/>
      <right style="thin">
        <color theme="0"/>
      </right>
      <top/>
      <bottom/>
      <diagonal/>
    </border>
    <border>
      <left/>
      <right style="thin">
        <color theme="0"/>
      </right>
      <top/>
      <bottom style="medium">
        <color indexed="64"/>
      </bottom>
      <diagonal/>
    </border>
  </borders>
  <cellStyleXfs count="4">
    <xf numFmtId="0" fontId="0" fillId="0" borderId="0"/>
    <xf numFmtId="9" fontId="1" fillId="0" borderId="0" applyFont="0" applyFill="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46">
    <xf numFmtId="0" fontId="0" fillId="0" borderId="0" xfId="0"/>
    <xf numFmtId="0" fontId="2" fillId="0" borderId="3" xfId="0" applyFont="1" applyBorder="1" applyAlignment="1">
      <alignment horizontal="left" vertical="center" wrapText="1" indent="2"/>
    </xf>
    <xf numFmtId="0" fontId="4" fillId="0" borderId="4" xfId="0" applyFont="1" applyBorder="1" applyAlignment="1">
      <alignment horizontal="center" vertical="center" wrapText="1"/>
    </xf>
    <xf numFmtId="9" fontId="2" fillId="0" borderId="2" xfId="1" applyFont="1" applyBorder="1" applyAlignment="1">
      <alignment horizontal="center" vertical="center" wrapText="1"/>
    </xf>
    <xf numFmtId="0" fontId="2" fillId="0" borderId="4" xfId="0" applyFont="1" applyBorder="1" applyAlignment="1">
      <alignment horizontal="center" vertical="center" wrapText="1"/>
    </xf>
    <xf numFmtId="0" fontId="8" fillId="2" borderId="4" xfId="0" applyFont="1" applyFill="1" applyBorder="1" applyAlignment="1">
      <alignment horizontal="center" vertical="center" wrapText="1"/>
    </xf>
    <xf numFmtId="0" fontId="7" fillId="2" borderId="3" xfId="0" applyFont="1" applyFill="1" applyBorder="1" applyAlignment="1">
      <alignment horizontal="justify" vertical="center" wrapText="1"/>
    </xf>
    <xf numFmtId="0" fontId="0" fillId="0" borderId="0" xfId="0" applyAlignment="1"/>
    <xf numFmtId="0" fontId="8"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9" fontId="2" fillId="0" borderId="4" xfId="1" applyFont="1" applyBorder="1" applyAlignment="1">
      <alignment horizontal="center" vertical="center" wrapText="1"/>
    </xf>
    <xf numFmtId="9" fontId="4" fillId="0" borderId="4" xfId="1" applyFont="1" applyBorder="1" applyAlignment="1">
      <alignment horizontal="center" vertical="center" wrapText="1"/>
    </xf>
    <xf numFmtId="0" fontId="8" fillId="2" borderId="14"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9" fontId="4" fillId="0" borderId="2" xfId="1" applyFont="1" applyBorder="1" applyAlignment="1">
      <alignment horizontal="center" vertical="center" wrapText="1"/>
    </xf>
    <xf numFmtId="9" fontId="4" fillId="0" borderId="1" xfId="1" applyFont="1" applyBorder="1" applyAlignment="1">
      <alignment horizontal="center" vertical="center" wrapText="1"/>
    </xf>
    <xf numFmtId="9" fontId="2" fillId="0" borderId="1" xfId="1" applyFont="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Border="1" applyAlignment="1">
      <alignment vertical="center" wrapText="1"/>
    </xf>
    <xf numFmtId="0" fontId="2" fillId="0" borderId="0" xfId="0" applyFont="1" applyBorder="1" applyAlignment="1">
      <alignment horizontal="center" vertical="center" wrapText="1"/>
    </xf>
    <xf numFmtId="9" fontId="2" fillId="0" borderId="0" xfId="1" applyFont="1" applyBorder="1" applyAlignment="1">
      <alignment horizontal="center" vertical="center" wrapText="1"/>
    </xf>
    <xf numFmtId="0" fontId="2" fillId="0" borderId="0" xfId="0" applyFont="1" applyFill="1" applyBorder="1" applyAlignment="1">
      <alignment vertical="center"/>
    </xf>
    <xf numFmtId="0" fontId="4" fillId="3" borderId="4" xfId="2" applyFont="1" applyBorder="1" applyAlignment="1">
      <alignment horizontal="center" vertical="center" wrapText="1"/>
    </xf>
    <xf numFmtId="9" fontId="4" fillId="3" borderId="4" xfId="2" applyNumberFormat="1" applyFont="1" applyBorder="1" applyAlignment="1">
      <alignment horizontal="center" vertical="center" wrapText="1"/>
    </xf>
    <xf numFmtId="9" fontId="4" fillId="4" borderId="4" xfId="3" applyNumberFormat="1" applyFont="1" applyBorder="1" applyAlignment="1">
      <alignment horizontal="center" vertical="center" wrapText="1"/>
    </xf>
    <xf numFmtId="9" fontId="4" fillId="4" borderId="2" xfId="3" applyNumberFormat="1" applyFont="1" applyBorder="1" applyAlignment="1">
      <alignment horizontal="center" vertical="center" wrapText="1"/>
    </xf>
    <xf numFmtId="9" fontId="2" fillId="4" borderId="2" xfId="3" applyNumberFormat="1" applyFont="1" applyBorder="1" applyAlignment="1">
      <alignment horizontal="center" vertical="center" wrapText="1"/>
    </xf>
    <xf numFmtId="0" fontId="4" fillId="3" borderId="1" xfId="2" applyFont="1" applyBorder="1" applyAlignment="1">
      <alignment horizontal="center" vertical="center" wrapText="1"/>
    </xf>
    <xf numFmtId="9" fontId="4" fillId="4" borderId="1" xfId="3" applyNumberFormat="1" applyFont="1" applyBorder="1" applyAlignment="1">
      <alignment horizontal="center" vertical="center" wrapText="1"/>
    </xf>
    <xf numFmtId="9" fontId="4" fillId="3" borderId="4" xfId="1" applyFont="1" applyFill="1" applyBorder="1" applyAlignment="1">
      <alignment horizontal="center" vertical="center" wrapText="1"/>
    </xf>
    <xf numFmtId="0" fontId="4" fillId="3" borderId="2" xfId="2" applyFont="1" applyBorder="1" applyAlignment="1">
      <alignment horizontal="center" vertical="center" wrapText="1"/>
    </xf>
    <xf numFmtId="0" fontId="4" fillId="3" borderId="3" xfId="2" applyFont="1" applyBorder="1" applyAlignment="1">
      <alignment horizontal="left" vertical="center" wrapText="1" indent="2"/>
    </xf>
    <xf numFmtId="9" fontId="2" fillId="4" borderId="4" xfId="3" applyNumberFormat="1" applyFont="1" applyBorder="1" applyAlignment="1">
      <alignment horizontal="center" vertical="center" wrapText="1"/>
    </xf>
    <xf numFmtId="0" fontId="4" fillId="4" borderId="4" xfId="3" applyFont="1" applyBorder="1" applyAlignment="1">
      <alignment horizontal="center" vertical="center" wrapText="1"/>
    </xf>
    <xf numFmtId="9" fontId="4" fillId="0" borderId="4" xfId="2" applyNumberFormat="1" applyFont="1" applyFill="1" applyBorder="1" applyAlignment="1">
      <alignment horizontal="center" vertical="center" wrapText="1"/>
    </xf>
    <xf numFmtId="0" fontId="2" fillId="0" borderId="0" xfId="0" applyFont="1" applyBorder="1" applyAlignment="1">
      <alignment horizontal="left" vertical="center" wrapText="1"/>
    </xf>
    <xf numFmtId="0" fontId="7" fillId="2" borderId="7" xfId="0" applyFont="1" applyFill="1" applyBorder="1" applyAlignment="1">
      <alignment vertical="center" wrapText="1"/>
    </xf>
    <xf numFmtId="0" fontId="7" fillId="2" borderId="8" xfId="0" applyFont="1" applyFill="1" applyBorder="1" applyAlignment="1">
      <alignment vertical="center" wrapText="1"/>
    </xf>
    <xf numFmtId="0" fontId="9" fillId="2" borderId="9"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3" xfId="0" applyFont="1" applyFill="1" applyBorder="1" applyAlignment="1">
      <alignment horizontal="center" vertical="center" wrapText="1"/>
    </xf>
  </cellXfs>
  <cellStyles count="4">
    <cellStyle name="40% - Ênfase2" xfId="3" builtinId="35"/>
    <cellStyle name="40% - Ênfase3" xfId="2" builtinId="39"/>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A1:W32"/>
  <sheetViews>
    <sheetView showGridLines="0" tabSelected="1" zoomScale="85" zoomScaleNormal="85" workbookViewId="0">
      <selection activeCell="A33" sqref="A33"/>
    </sheetView>
  </sheetViews>
  <sheetFormatPr defaultRowHeight="15" x14ac:dyDescent="0.25"/>
  <cols>
    <col min="1" max="1" width="55.7109375" customWidth="1"/>
    <col min="2" max="3" width="8.7109375" customWidth="1"/>
    <col min="4" max="4" width="12.7109375" customWidth="1"/>
    <col min="5" max="5" width="8.7109375" customWidth="1"/>
    <col min="6" max="6" width="14.7109375" customWidth="1"/>
    <col min="7" max="7" width="12.7109375" customWidth="1"/>
    <col min="8" max="8" width="9.7109375" customWidth="1"/>
    <col min="9" max="10" width="8.7109375" customWidth="1"/>
    <col min="11" max="11" width="12.7109375" customWidth="1"/>
    <col min="12" max="12" width="8.7109375" customWidth="1"/>
    <col min="13" max="13" width="14.7109375" customWidth="1"/>
    <col min="14" max="14" width="12.7109375" customWidth="1"/>
    <col min="15" max="15" width="9.7109375" customWidth="1"/>
    <col min="16" max="17" width="8.7109375" customWidth="1"/>
    <col min="18" max="18" width="12.7109375" customWidth="1"/>
    <col min="19" max="19" width="8.7109375" customWidth="1"/>
    <col min="20" max="20" width="14.7109375" customWidth="1"/>
    <col min="21" max="21" width="12.7109375" customWidth="1"/>
    <col min="22" max="22" width="9.7109375" customWidth="1"/>
  </cols>
  <sheetData>
    <row r="1" spans="1:23" ht="50.1" customHeight="1" thickBot="1" x14ac:dyDescent="0.3">
      <c r="A1" s="37" t="s">
        <v>9</v>
      </c>
      <c r="B1" s="37"/>
      <c r="C1" s="37"/>
      <c r="D1" s="37"/>
      <c r="E1" s="37"/>
      <c r="F1" s="37"/>
      <c r="G1" s="37"/>
      <c r="H1" s="37"/>
      <c r="I1" s="37"/>
      <c r="J1" s="37"/>
      <c r="K1" s="37"/>
      <c r="L1" s="37"/>
      <c r="M1" s="37"/>
      <c r="N1" s="37"/>
      <c r="O1" s="37"/>
      <c r="P1" s="37"/>
      <c r="Q1" s="37"/>
      <c r="R1" s="37"/>
      <c r="S1" s="37"/>
      <c r="T1" s="37"/>
      <c r="U1" s="37"/>
      <c r="V1" s="37"/>
      <c r="W1" s="7"/>
    </row>
    <row r="2" spans="1:23" ht="15.75" customHeight="1" thickBot="1" x14ac:dyDescent="0.3">
      <c r="A2" s="38" t="s">
        <v>3</v>
      </c>
      <c r="B2" s="40">
        <v>2020</v>
      </c>
      <c r="C2" s="41"/>
      <c r="D2" s="41"/>
      <c r="E2" s="41"/>
      <c r="F2" s="41"/>
      <c r="G2" s="41"/>
      <c r="H2" s="42"/>
      <c r="I2" s="40">
        <v>2021</v>
      </c>
      <c r="J2" s="41"/>
      <c r="K2" s="41"/>
      <c r="L2" s="41"/>
      <c r="M2" s="41"/>
      <c r="N2" s="41"/>
      <c r="O2" s="42"/>
      <c r="P2" s="43">
        <v>2022</v>
      </c>
      <c r="Q2" s="44"/>
      <c r="R2" s="44"/>
      <c r="S2" s="44"/>
      <c r="T2" s="44"/>
      <c r="U2" s="44"/>
      <c r="V2" s="45"/>
      <c r="W2" s="7"/>
    </row>
    <row r="3" spans="1:23" ht="30" customHeight="1" thickBot="1" x14ac:dyDescent="0.3">
      <c r="A3" s="39"/>
      <c r="B3" s="8" t="s">
        <v>0</v>
      </c>
      <c r="C3" s="5" t="s">
        <v>1</v>
      </c>
      <c r="D3" s="5" t="s">
        <v>10</v>
      </c>
      <c r="E3" s="5" t="s">
        <v>11</v>
      </c>
      <c r="F3" s="5" t="s">
        <v>77</v>
      </c>
      <c r="G3" s="5" t="s">
        <v>12</v>
      </c>
      <c r="H3" s="9" t="s">
        <v>13</v>
      </c>
      <c r="I3" s="8" t="s">
        <v>0</v>
      </c>
      <c r="J3" s="5" t="s">
        <v>1</v>
      </c>
      <c r="K3" s="5" t="s">
        <v>10</v>
      </c>
      <c r="L3" s="5" t="s">
        <v>11</v>
      </c>
      <c r="M3" s="5" t="s">
        <v>77</v>
      </c>
      <c r="N3" s="5" t="s">
        <v>12</v>
      </c>
      <c r="O3" s="9" t="s">
        <v>13</v>
      </c>
      <c r="P3" s="8" t="s">
        <v>0</v>
      </c>
      <c r="Q3" s="5" t="s">
        <v>1</v>
      </c>
      <c r="R3" s="5" t="s">
        <v>10</v>
      </c>
      <c r="S3" s="5" t="s">
        <v>11</v>
      </c>
      <c r="T3" s="5" t="s">
        <v>77</v>
      </c>
      <c r="U3" s="5" t="s">
        <v>12</v>
      </c>
      <c r="V3" s="12" t="s">
        <v>13</v>
      </c>
    </row>
    <row r="4" spans="1:23" ht="15.75" customHeight="1" thickBot="1" x14ac:dyDescent="0.3">
      <c r="A4" s="19" t="s">
        <v>5</v>
      </c>
      <c r="B4" s="2">
        <f>SUM(B5:B7)</f>
        <v>88</v>
      </c>
      <c r="C4" s="2">
        <f t="shared" ref="C4" si="0">SUM(C5:C7)</f>
        <v>716</v>
      </c>
      <c r="D4" s="2">
        <f t="shared" ref="D4" si="1">SUM(D5:D7)</f>
        <v>221</v>
      </c>
      <c r="E4" s="2">
        <f t="shared" ref="E4:F4" si="2">SUM(E5:E7)</f>
        <v>126</v>
      </c>
      <c r="F4" s="2">
        <f t="shared" si="2"/>
        <v>18</v>
      </c>
      <c r="G4" s="2">
        <f t="shared" ref="G4" si="3">SUM(G5:G7)</f>
        <v>77</v>
      </c>
      <c r="H4" s="11">
        <f>G4/B4</f>
        <v>0.875</v>
      </c>
      <c r="I4" s="2">
        <f>SUM(I5:I7)</f>
        <v>160</v>
      </c>
      <c r="J4" s="2">
        <f t="shared" ref="J4:N4" si="4">SUM(J5:J7)</f>
        <v>510</v>
      </c>
      <c r="K4" s="2">
        <f t="shared" si="4"/>
        <v>290</v>
      </c>
      <c r="L4" s="2">
        <f t="shared" si="4"/>
        <v>157</v>
      </c>
      <c r="M4" s="2">
        <f t="shared" si="4"/>
        <v>22</v>
      </c>
      <c r="N4" s="2">
        <f t="shared" si="4"/>
        <v>111</v>
      </c>
      <c r="O4" s="11">
        <f>N4/I4</f>
        <v>0.69374999999999998</v>
      </c>
      <c r="P4" s="2">
        <f>SUM(P5:P7)</f>
        <v>134</v>
      </c>
      <c r="Q4" s="2">
        <f t="shared" ref="Q4" si="5">SUM(Q5:Q7)</f>
        <v>196</v>
      </c>
      <c r="R4" s="2">
        <f t="shared" ref="R4" si="6">SUM(R5:R7)</f>
        <v>122</v>
      </c>
      <c r="S4" s="2">
        <f t="shared" ref="S4:T4" si="7">SUM(S5:S7)</f>
        <v>41</v>
      </c>
      <c r="T4" s="2">
        <f t="shared" si="7"/>
        <v>21</v>
      </c>
      <c r="U4" s="2">
        <f t="shared" ref="U4" si="8">SUM(U5:U7)</f>
        <v>60</v>
      </c>
      <c r="V4" s="26">
        <f>U4/P4</f>
        <v>0.44776119402985076</v>
      </c>
    </row>
    <row r="5" spans="1:23" ht="15.75" customHeight="1" thickBot="1" x14ac:dyDescent="0.3">
      <c r="A5" s="33" t="s">
        <v>6</v>
      </c>
      <c r="B5" s="24" t="s">
        <v>2</v>
      </c>
      <c r="C5" s="24" t="s">
        <v>2</v>
      </c>
      <c r="D5" s="24" t="s">
        <v>2</v>
      </c>
      <c r="E5" s="24" t="s">
        <v>2</v>
      </c>
      <c r="F5" s="24" t="s">
        <v>2</v>
      </c>
      <c r="G5" s="24" t="s">
        <v>2</v>
      </c>
      <c r="H5" s="25" t="s">
        <v>2</v>
      </c>
      <c r="I5" s="24">
        <v>20</v>
      </c>
      <c r="J5" s="24">
        <v>43</v>
      </c>
      <c r="K5" s="24">
        <v>25</v>
      </c>
      <c r="L5" s="24">
        <v>15</v>
      </c>
      <c r="M5" s="24">
        <v>2</v>
      </c>
      <c r="N5" s="24">
        <v>8</v>
      </c>
      <c r="O5" s="26">
        <f t="shared" ref="O5:O7" si="9">N5/I5</f>
        <v>0.4</v>
      </c>
      <c r="P5" s="24">
        <v>24</v>
      </c>
      <c r="Q5" s="24">
        <v>49</v>
      </c>
      <c r="R5" s="24">
        <v>27</v>
      </c>
      <c r="S5" s="24">
        <v>14</v>
      </c>
      <c r="T5" s="24">
        <v>4</v>
      </c>
      <c r="U5" s="24">
        <v>9</v>
      </c>
      <c r="V5" s="26">
        <f t="shared" ref="V5:V7" si="10">U5/P5</f>
        <v>0.375</v>
      </c>
    </row>
    <row r="6" spans="1:23" ht="15.75" customHeight="1" thickBot="1" x14ac:dyDescent="0.3">
      <c r="A6" s="33" t="s">
        <v>7</v>
      </c>
      <c r="B6" s="24">
        <v>44</v>
      </c>
      <c r="C6" s="24">
        <v>306</v>
      </c>
      <c r="D6" s="24">
        <v>110</v>
      </c>
      <c r="E6" s="24">
        <v>60</v>
      </c>
      <c r="F6" s="24">
        <v>12</v>
      </c>
      <c r="G6" s="24">
        <v>38</v>
      </c>
      <c r="H6" s="25">
        <f t="shared" ref="H6:H7" si="11">G6/B6</f>
        <v>0.86363636363636365</v>
      </c>
      <c r="I6" s="24">
        <v>70</v>
      </c>
      <c r="J6" s="24">
        <v>206</v>
      </c>
      <c r="K6" s="24">
        <v>136</v>
      </c>
      <c r="L6" s="24">
        <v>76</v>
      </c>
      <c r="M6" s="24">
        <v>9</v>
      </c>
      <c r="N6" s="24">
        <v>51</v>
      </c>
      <c r="O6" s="25">
        <f t="shared" si="9"/>
        <v>0.72857142857142854</v>
      </c>
      <c r="P6" s="24">
        <v>70</v>
      </c>
      <c r="Q6" s="24">
        <v>64</v>
      </c>
      <c r="R6" s="24">
        <v>45</v>
      </c>
      <c r="S6" s="24">
        <v>13</v>
      </c>
      <c r="T6" s="24">
        <v>8</v>
      </c>
      <c r="U6" s="24">
        <v>24</v>
      </c>
      <c r="V6" s="26">
        <f t="shared" si="10"/>
        <v>0.34285714285714286</v>
      </c>
    </row>
    <row r="7" spans="1:23" ht="15.75" customHeight="1" thickBot="1" x14ac:dyDescent="0.3">
      <c r="A7" s="33" t="s">
        <v>8</v>
      </c>
      <c r="B7" s="24">
        <v>44</v>
      </c>
      <c r="C7" s="24">
        <v>410</v>
      </c>
      <c r="D7" s="24">
        <v>111</v>
      </c>
      <c r="E7" s="24">
        <v>66</v>
      </c>
      <c r="F7" s="24">
        <v>6</v>
      </c>
      <c r="G7" s="24">
        <v>39</v>
      </c>
      <c r="H7" s="25">
        <f t="shared" si="11"/>
        <v>0.88636363636363635</v>
      </c>
      <c r="I7" s="24">
        <v>70</v>
      </c>
      <c r="J7" s="24">
        <v>261</v>
      </c>
      <c r="K7" s="24">
        <v>129</v>
      </c>
      <c r="L7" s="24">
        <v>66</v>
      </c>
      <c r="M7" s="24">
        <v>11</v>
      </c>
      <c r="N7" s="24">
        <v>52</v>
      </c>
      <c r="O7" s="25">
        <f t="shared" si="9"/>
        <v>0.74285714285714288</v>
      </c>
      <c r="P7" s="24">
        <v>40</v>
      </c>
      <c r="Q7" s="24">
        <v>83</v>
      </c>
      <c r="R7" s="24">
        <v>50</v>
      </c>
      <c r="S7" s="24">
        <v>14</v>
      </c>
      <c r="T7" s="24">
        <v>9</v>
      </c>
      <c r="U7" s="24">
        <v>27</v>
      </c>
      <c r="V7" s="25">
        <f t="shared" si="10"/>
        <v>0.67500000000000004</v>
      </c>
    </row>
    <row r="8" spans="1:23" ht="15.75" customHeight="1" thickBot="1" x14ac:dyDescent="0.3">
      <c r="A8" s="20" t="s">
        <v>15</v>
      </c>
      <c r="B8" s="13">
        <v>20</v>
      </c>
      <c r="C8" s="15">
        <v>228</v>
      </c>
      <c r="D8" s="15">
        <v>57</v>
      </c>
      <c r="E8" s="15">
        <v>46</v>
      </c>
      <c r="F8" s="15">
        <v>5</v>
      </c>
      <c r="G8" s="15">
        <v>6</v>
      </c>
      <c r="H8" s="26">
        <f>G8/B8</f>
        <v>0.3</v>
      </c>
      <c r="I8" s="13">
        <v>21</v>
      </c>
      <c r="J8" s="15">
        <v>132</v>
      </c>
      <c r="K8" s="15">
        <v>53</v>
      </c>
      <c r="L8" s="15">
        <v>31</v>
      </c>
      <c r="M8" s="15">
        <v>7</v>
      </c>
      <c r="N8" s="15">
        <v>15</v>
      </c>
      <c r="O8" s="11">
        <f>N8/I8</f>
        <v>0.7142857142857143</v>
      </c>
      <c r="P8" s="13">
        <v>30</v>
      </c>
      <c r="Q8" s="15">
        <v>115</v>
      </c>
      <c r="R8" s="15">
        <v>58</v>
      </c>
      <c r="S8" s="15">
        <v>30</v>
      </c>
      <c r="T8" s="15">
        <v>6</v>
      </c>
      <c r="U8" s="15">
        <v>22</v>
      </c>
      <c r="V8" s="11">
        <f>U8/P8</f>
        <v>0.73333333333333328</v>
      </c>
    </row>
    <row r="9" spans="1:23" ht="15.75" customHeight="1" thickBot="1" x14ac:dyDescent="0.3">
      <c r="A9" s="20" t="s">
        <v>48</v>
      </c>
      <c r="B9" s="13" t="s">
        <v>2</v>
      </c>
      <c r="C9" s="15" t="s">
        <v>2</v>
      </c>
      <c r="D9" s="15" t="s">
        <v>2</v>
      </c>
      <c r="E9" s="15" t="s">
        <v>2</v>
      </c>
      <c r="F9" s="15" t="s">
        <v>2</v>
      </c>
      <c r="G9" s="15" t="s">
        <v>2</v>
      </c>
      <c r="H9" s="15" t="s">
        <v>2</v>
      </c>
      <c r="I9" s="13" t="s">
        <v>2</v>
      </c>
      <c r="J9" s="15" t="s">
        <v>2</v>
      </c>
      <c r="K9" s="15" t="s">
        <v>2</v>
      </c>
      <c r="L9" s="15" t="s">
        <v>2</v>
      </c>
      <c r="M9" s="15" t="s">
        <v>2</v>
      </c>
      <c r="N9" s="15" t="s">
        <v>2</v>
      </c>
      <c r="O9" s="15" t="s">
        <v>2</v>
      </c>
      <c r="P9" s="13">
        <v>27</v>
      </c>
      <c r="Q9" s="15">
        <v>46</v>
      </c>
      <c r="R9" s="15">
        <v>32</v>
      </c>
      <c r="S9" s="15">
        <v>21</v>
      </c>
      <c r="T9" s="15">
        <v>3</v>
      </c>
      <c r="U9" s="15">
        <v>8</v>
      </c>
      <c r="V9" s="27">
        <f>U9/P9</f>
        <v>0.29629629629629628</v>
      </c>
    </row>
    <row r="10" spans="1:23" ht="15.75" customHeight="1" thickBot="1" x14ac:dyDescent="0.3">
      <c r="A10" s="20" t="s">
        <v>72</v>
      </c>
      <c r="B10" s="13">
        <v>20</v>
      </c>
      <c r="C10" s="15">
        <v>155</v>
      </c>
      <c r="D10" s="15">
        <v>47</v>
      </c>
      <c r="E10" s="15">
        <v>31</v>
      </c>
      <c r="F10" s="15">
        <v>1</v>
      </c>
      <c r="G10" s="15">
        <v>15</v>
      </c>
      <c r="H10" s="16">
        <f>G10/B10</f>
        <v>0.75</v>
      </c>
      <c r="I10" s="15">
        <v>26</v>
      </c>
      <c r="J10" s="15">
        <v>99</v>
      </c>
      <c r="K10" s="15">
        <v>44</v>
      </c>
      <c r="L10" s="15">
        <v>24</v>
      </c>
      <c r="M10" s="15">
        <v>3</v>
      </c>
      <c r="N10" s="15">
        <v>17</v>
      </c>
      <c r="O10" s="16">
        <f>N10/I10</f>
        <v>0.65384615384615385</v>
      </c>
      <c r="P10" s="13">
        <v>27</v>
      </c>
      <c r="Q10" s="15">
        <v>98</v>
      </c>
      <c r="R10" s="15">
        <v>49</v>
      </c>
      <c r="S10" s="15">
        <v>28</v>
      </c>
      <c r="T10" s="15">
        <v>6</v>
      </c>
      <c r="U10" s="15">
        <v>15</v>
      </c>
      <c r="V10" s="16">
        <f>U10/P10</f>
        <v>0.55555555555555558</v>
      </c>
    </row>
    <row r="11" spans="1:23" ht="15.75" customHeight="1" thickBot="1" x14ac:dyDescent="0.3">
      <c r="A11" s="6" t="s">
        <v>4</v>
      </c>
      <c r="B11" s="4">
        <f>SUM(B4,B8:B10)</f>
        <v>128</v>
      </c>
      <c r="C11" s="4">
        <f t="shared" ref="C11:G11" si="12">SUM(C4,C8:C10)</f>
        <v>1099</v>
      </c>
      <c r="D11" s="4">
        <f t="shared" si="12"/>
        <v>325</v>
      </c>
      <c r="E11" s="4">
        <f t="shared" si="12"/>
        <v>203</v>
      </c>
      <c r="F11" s="4">
        <f t="shared" si="12"/>
        <v>24</v>
      </c>
      <c r="G11" s="4">
        <f t="shared" si="12"/>
        <v>98</v>
      </c>
      <c r="H11" s="3">
        <f>G11/B11</f>
        <v>0.765625</v>
      </c>
      <c r="I11" s="4">
        <f>SUM(I4,I8:I10)</f>
        <v>207</v>
      </c>
      <c r="J11" s="4">
        <f t="shared" ref="J11:N11" si="13">SUM(J4,J8:J10)</f>
        <v>741</v>
      </c>
      <c r="K11" s="4">
        <f t="shared" si="13"/>
        <v>387</v>
      </c>
      <c r="L11" s="4">
        <f t="shared" si="13"/>
        <v>212</v>
      </c>
      <c r="M11" s="4">
        <f t="shared" si="13"/>
        <v>32</v>
      </c>
      <c r="N11" s="4">
        <f t="shared" si="13"/>
        <v>143</v>
      </c>
      <c r="O11" s="3">
        <f>N11/I11</f>
        <v>0.6908212560386473</v>
      </c>
      <c r="P11" s="4">
        <f>SUM(P4,P8:P10)</f>
        <v>218</v>
      </c>
      <c r="Q11" s="4">
        <f t="shared" ref="Q11:U11" si="14">SUM(Q4,Q8:Q10)</f>
        <v>455</v>
      </c>
      <c r="R11" s="4">
        <f t="shared" si="14"/>
        <v>261</v>
      </c>
      <c r="S11" s="4">
        <f t="shared" si="14"/>
        <v>120</v>
      </c>
      <c r="T11" s="4">
        <f t="shared" si="14"/>
        <v>36</v>
      </c>
      <c r="U11" s="4">
        <f t="shared" si="14"/>
        <v>105</v>
      </c>
      <c r="V11" s="28">
        <f>U11/P11</f>
        <v>0.48165137614678899</v>
      </c>
    </row>
    <row r="12" spans="1:23" ht="15.75" customHeight="1" x14ac:dyDescent="0.25">
      <c r="A12" s="21"/>
      <c r="B12" s="21"/>
      <c r="C12" s="21"/>
      <c r="D12" s="21"/>
      <c r="E12" s="21"/>
      <c r="F12" s="21"/>
      <c r="G12" s="21"/>
      <c r="H12" s="22"/>
      <c r="I12" s="21"/>
      <c r="J12" s="21"/>
      <c r="K12" s="21"/>
      <c r="L12" s="21"/>
      <c r="M12" s="21"/>
      <c r="N12" s="21"/>
      <c r="O12" s="22"/>
      <c r="P12" s="21"/>
      <c r="Q12" s="21"/>
      <c r="R12" s="21"/>
      <c r="S12" s="21"/>
      <c r="T12" s="21"/>
      <c r="U12" s="21"/>
      <c r="V12" s="22"/>
    </row>
    <row r="13" spans="1:23" ht="50.1" customHeight="1" thickBot="1" x14ac:dyDescent="0.3">
      <c r="A13" s="37" t="s">
        <v>64</v>
      </c>
      <c r="B13" s="37"/>
      <c r="C13" s="37"/>
      <c r="D13" s="37"/>
      <c r="E13" s="37"/>
      <c r="F13" s="37"/>
      <c r="G13" s="37"/>
      <c r="H13" s="37"/>
      <c r="I13" s="37"/>
      <c r="J13" s="37"/>
      <c r="K13" s="37"/>
      <c r="L13" s="37"/>
      <c r="M13" s="37"/>
      <c r="N13" s="37"/>
      <c r="O13" s="37"/>
      <c r="P13" s="37"/>
      <c r="Q13" s="37"/>
      <c r="R13" s="37"/>
      <c r="S13" s="37"/>
      <c r="T13" s="37"/>
      <c r="U13" s="37"/>
      <c r="V13" s="37"/>
    </row>
    <row r="14" spans="1:23" ht="15.75" customHeight="1" thickBot="1" x14ac:dyDescent="0.3">
      <c r="A14" s="38" t="s">
        <v>3</v>
      </c>
      <c r="B14" s="40">
        <v>2020</v>
      </c>
      <c r="C14" s="41"/>
      <c r="D14" s="41"/>
      <c r="E14" s="41"/>
      <c r="F14" s="41"/>
      <c r="G14" s="41"/>
      <c r="H14" s="42"/>
      <c r="I14" s="40">
        <v>2021</v>
      </c>
      <c r="J14" s="41"/>
      <c r="K14" s="41"/>
      <c r="L14" s="41"/>
      <c r="M14" s="41"/>
      <c r="N14" s="41"/>
      <c r="O14" s="42"/>
      <c r="P14" s="43">
        <v>2022</v>
      </c>
      <c r="Q14" s="44"/>
      <c r="R14" s="44"/>
      <c r="S14" s="44"/>
      <c r="T14" s="44"/>
      <c r="U14" s="44"/>
      <c r="V14" s="45"/>
    </row>
    <row r="15" spans="1:23" ht="30" customHeight="1" thickBot="1" x14ac:dyDescent="0.3">
      <c r="A15" s="39"/>
      <c r="B15" s="8" t="s">
        <v>0</v>
      </c>
      <c r="C15" s="5" t="s">
        <v>1</v>
      </c>
      <c r="D15" s="5" t="s">
        <v>10</v>
      </c>
      <c r="E15" s="5" t="s">
        <v>11</v>
      </c>
      <c r="F15" s="5" t="s">
        <v>77</v>
      </c>
      <c r="G15" s="5" t="s">
        <v>12</v>
      </c>
      <c r="H15" s="9" t="s">
        <v>13</v>
      </c>
      <c r="I15" s="8" t="s">
        <v>0</v>
      </c>
      <c r="J15" s="5" t="s">
        <v>1</v>
      </c>
      <c r="K15" s="5" t="s">
        <v>10</v>
      </c>
      <c r="L15" s="5" t="s">
        <v>11</v>
      </c>
      <c r="M15" s="5" t="s">
        <v>77</v>
      </c>
      <c r="N15" s="5" t="s">
        <v>12</v>
      </c>
      <c r="O15" s="9" t="s">
        <v>13</v>
      </c>
      <c r="P15" s="8" t="s">
        <v>0</v>
      </c>
      <c r="Q15" s="5" t="s">
        <v>1</v>
      </c>
      <c r="R15" s="5" t="s">
        <v>10</v>
      </c>
      <c r="S15" s="5" t="s">
        <v>11</v>
      </c>
      <c r="T15" s="5" t="s">
        <v>77</v>
      </c>
      <c r="U15" s="5" t="s">
        <v>12</v>
      </c>
      <c r="V15" s="12" t="s">
        <v>13</v>
      </c>
    </row>
    <row r="16" spans="1:23" ht="15.75" customHeight="1" thickBot="1" x14ac:dyDescent="0.3">
      <c r="A16" s="20" t="s">
        <v>5</v>
      </c>
      <c r="B16" s="2">
        <f>SUM(B17:B19)</f>
        <v>51</v>
      </c>
      <c r="C16" s="2">
        <f t="shared" ref="C16:G16" si="15">SUM(C17:C19)</f>
        <v>90</v>
      </c>
      <c r="D16" s="2">
        <f t="shared" si="15"/>
        <v>85</v>
      </c>
      <c r="E16" s="2">
        <f t="shared" si="15"/>
        <v>51</v>
      </c>
      <c r="F16" s="2">
        <f t="shared" si="15"/>
        <v>6</v>
      </c>
      <c r="G16" s="2">
        <f t="shared" si="15"/>
        <v>28</v>
      </c>
      <c r="H16" s="11">
        <f>G16/B16</f>
        <v>0.5490196078431373</v>
      </c>
      <c r="I16" s="36" t="s">
        <v>2</v>
      </c>
      <c r="J16" s="36" t="s">
        <v>2</v>
      </c>
      <c r="K16" s="36" t="s">
        <v>2</v>
      </c>
      <c r="L16" s="36" t="s">
        <v>2</v>
      </c>
      <c r="M16" s="36" t="s">
        <v>2</v>
      </c>
      <c r="N16" s="36" t="s">
        <v>2</v>
      </c>
      <c r="O16" s="36" t="s">
        <v>2</v>
      </c>
      <c r="P16" s="36" t="s">
        <v>2</v>
      </c>
      <c r="Q16" s="36" t="s">
        <v>2</v>
      </c>
      <c r="R16" s="36" t="s">
        <v>2</v>
      </c>
      <c r="S16" s="36" t="s">
        <v>2</v>
      </c>
      <c r="T16" s="36" t="s">
        <v>2</v>
      </c>
      <c r="U16" s="36" t="s">
        <v>2</v>
      </c>
      <c r="V16" s="36" t="s">
        <v>2</v>
      </c>
    </row>
    <row r="17" spans="1:22" ht="15.75" customHeight="1" thickBot="1" x14ac:dyDescent="0.3">
      <c r="A17" s="33" t="s">
        <v>6</v>
      </c>
      <c r="B17" s="24" t="s">
        <v>2</v>
      </c>
      <c r="C17" s="24" t="s">
        <v>2</v>
      </c>
      <c r="D17" s="24" t="s">
        <v>2</v>
      </c>
      <c r="E17" s="24" t="s">
        <v>2</v>
      </c>
      <c r="F17" s="24" t="s">
        <v>2</v>
      </c>
      <c r="G17" s="24" t="s">
        <v>2</v>
      </c>
      <c r="H17" s="25" t="s">
        <v>2</v>
      </c>
      <c r="I17" s="25" t="s">
        <v>2</v>
      </c>
      <c r="J17" s="25" t="s">
        <v>2</v>
      </c>
      <c r="K17" s="25" t="s">
        <v>2</v>
      </c>
      <c r="L17" s="25" t="s">
        <v>2</v>
      </c>
      <c r="M17" s="25" t="s">
        <v>2</v>
      </c>
      <c r="N17" s="25" t="s">
        <v>2</v>
      </c>
      <c r="O17" s="25" t="s">
        <v>2</v>
      </c>
      <c r="P17" s="25" t="s">
        <v>2</v>
      </c>
      <c r="Q17" s="25" t="s">
        <v>2</v>
      </c>
      <c r="R17" s="25" t="s">
        <v>2</v>
      </c>
      <c r="S17" s="25" t="s">
        <v>2</v>
      </c>
      <c r="T17" s="25" t="s">
        <v>2</v>
      </c>
      <c r="U17" s="25" t="s">
        <v>2</v>
      </c>
      <c r="V17" s="25" t="s">
        <v>2</v>
      </c>
    </row>
    <row r="18" spans="1:22" ht="15.75" customHeight="1" thickBot="1" x14ac:dyDescent="0.3">
      <c r="A18" s="33" t="s">
        <v>7</v>
      </c>
      <c r="B18" s="24">
        <v>26</v>
      </c>
      <c r="C18" s="24">
        <v>37</v>
      </c>
      <c r="D18" s="24">
        <v>37</v>
      </c>
      <c r="E18" s="24">
        <v>22</v>
      </c>
      <c r="F18" s="24">
        <v>3</v>
      </c>
      <c r="G18" s="24">
        <v>12</v>
      </c>
      <c r="H18" s="26">
        <f t="shared" ref="H18:H19" si="16">G18/B18</f>
        <v>0.46153846153846156</v>
      </c>
      <c r="I18" s="25" t="s">
        <v>2</v>
      </c>
      <c r="J18" s="25" t="s">
        <v>2</v>
      </c>
      <c r="K18" s="25" t="s">
        <v>2</v>
      </c>
      <c r="L18" s="25" t="s">
        <v>2</v>
      </c>
      <c r="M18" s="25" t="s">
        <v>2</v>
      </c>
      <c r="N18" s="25" t="s">
        <v>2</v>
      </c>
      <c r="O18" s="25" t="s">
        <v>2</v>
      </c>
      <c r="P18" s="25" t="s">
        <v>2</v>
      </c>
      <c r="Q18" s="25" t="s">
        <v>2</v>
      </c>
      <c r="R18" s="25" t="s">
        <v>2</v>
      </c>
      <c r="S18" s="25" t="s">
        <v>2</v>
      </c>
      <c r="T18" s="25" t="s">
        <v>2</v>
      </c>
      <c r="U18" s="25" t="s">
        <v>2</v>
      </c>
      <c r="V18" s="25" t="s">
        <v>2</v>
      </c>
    </row>
    <row r="19" spans="1:22" ht="15.75" customHeight="1" thickBot="1" x14ac:dyDescent="0.3">
      <c r="A19" s="33" t="s">
        <v>8</v>
      </c>
      <c r="B19" s="24">
        <v>25</v>
      </c>
      <c r="C19" s="24">
        <v>53</v>
      </c>
      <c r="D19" s="24">
        <v>48</v>
      </c>
      <c r="E19" s="24">
        <v>29</v>
      </c>
      <c r="F19" s="24">
        <v>3</v>
      </c>
      <c r="G19" s="24">
        <v>16</v>
      </c>
      <c r="H19" s="25">
        <f t="shared" si="16"/>
        <v>0.64</v>
      </c>
      <c r="I19" s="25" t="s">
        <v>2</v>
      </c>
      <c r="J19" s="25" t="s">
        <v>2</v>
      </c>
      <c r="K19" s="25" t="s">
        <v>2</v>
      </c>
      <c r="L19" s="25" t="s">
        <v>2</v>
      </c>
      <c r="M19" s="25" t="s">
        <v>2</v>
      </c>
      <c r="N19" s="25" t="s">
        <v>2</v>
      </c>
      <c r="O19" s="25" t="s">
        <v>2</v>
      </c>
      <c r="P19" s="25" t="s">
        <v>2</v>
      </c>
      <c r="Q19" s="25" t="s">
        <v>2</v>
      </c>
      <c r="R19" s="25" t="s">
        <v>2</v>
      </c>
      <c r="S19" s="25" t="s">
        <v>2</v>
      </c>
      <c r="T19" s="25" t="s">
        <v>2</v>
      </c>
      <c r="U19" s="25" t="s">
        <v>2</v>
      </c>
      <c r="V19" s="25" t="s">
        <v>2</v>
      </c>
    </row>
    <row r="20" spans="1:22" ht="15.75" customHeight="1" thickBot="1" x14ac:dyDescent="0.3">
      <c r="A20" s="6" t="s">
        <v>4</v>
      </c>
      <c r="B20" s="4">
        <f>B16</f>
        <v>51</v>
      </c>
      <c r="C20" s="4">
        <f t="shared" ref="C20:V20" si="17">C16</f>
        <v>90</v>
      </c>
      <c r="D20" s="4">
        <f t="shared" si="17"/>
        <v>85</v>
      </c>
      <c r="E20" s="4">
        <f t="shared" si="17"/>
        <v>51</v>
      </c>
      <c r="F20" s="4">
        <f t="shared" si="17"/>
        <v>6</v>
      </c>
      <c r="G20" s="4">
        <f t="shared" si="17"/>
        <v>28</v>
      </c>
      <c r="H20" s="10">
        <f t="shared" si="17"/>
        <v>0.5490196078431373</v>
      </c>
      <c r="I20" s="4" t="str">
        <f>I16</f>
        <v>-</v>
      </c>
      <c r="J20" s="4" t="str">
        <f t="shared" si="17"/>
        <v>-</v>
      </c>
      <c r="K20" s="4" t="str">
        <f t="shared" si="17"/>
        <v>-</v>
      </c>
      <c r="L20" s="4" t="str">
        <f t="shared" si="17"/>
        <v>-</v>
      </c>
      <c r="M20" s="4" t="str">
        <f t="shared" si="17"/>
        <v>-</v>
      </c>
      <c r="N20" s="4" t="str">
        <f t="shared" si="17"/>
        <v>-</v>
      </c>
      <c r="O20" s="10" t="str">
        <f t="shared" si="17"/>
        <v>-</v>
      </c>
      <c r="P20" s="4" t="str">
        <f>P16</f>
        <v>-</v>
      </c>
      <c r="Q20" s="4" t="str">
        <f t="shared" si="17"/>
        <v>-</v>
      </c>
      <c r="R20" s="4" t="str">
        <f t="shared" si="17"/>
        <v>-</v>
      </c>
      <c r="S20" s="4" t="str">
        <f t="shared" si="17"/>
        <v>-</v>
      </c>
      <c r="T20" s="4" t="str">
        <f t="shared" si="17"/>
        <v>-</v>
      </c>
      <c r="U20" s="4" t="str">
        <f t="shared" si="17"/>
        <v>-</v>
      </c>
      <c r="V20" s="10" t="str">
        <f t="shared" si="17"/>
        <v>-</v>
      </c>
    </row>
    <row r="21" spans="1:22" ht="15.75" customHeight="1" x14ac:dyDescent="0.25"/>
    <row r="22" spans="1:22" ht="50.1" customHeight="1" thickBot="1" x14ac:dyDescent="0.3">
      <c r="A22" s="37" t="s">
        <v>46</v>
      </c>
      <c r="B22" s="37"/>
      <c r="C22" s="37"/>
      <c r="D22" s="37"/>
      <c r="E22" s="37"/>
      <c r="F22" s="37"/>
      <c r="G22" s="37"/>
      <c r="H22" s="37"/>
      <c r="I22" s="37"/>
      <c r="J22" s="37"/>
      <c r="K22" s="37"/>
      <c r="L22" s="37"/>
      <c r="M22" s="37"/>
      <c r="N22" s="37"/>
      <c r="O22" s="37"/>
      <c r="P22" s="37"/>
      <c r="Q22" s="37"/>
      <c r="R22" s="37"/>
      <c r="S22" s="37"/>
      <c r="T22" s="37"/>
      <c r="U22" s="37"/>
      <c r="V22" s="37"/>
    </row>
    <row r="23" spans="1:22" ht="15.75" customHeight="1" thickBot="1" x14ac:dyDescent="0.3">
      <c r="A23" s="38" t="s">
        <v>3</v>
      </c>
      <c r="B23" s="40">
        <v>2020</v>
      </c>
      <c r="C23" s="41"/>
      <c r="D23" s="41"/>
      <c r="E23" s="41"/>
      <c r="F23" s="41"/>
      <c r="G23" s="41"/>
      <c r="H23" s="42"/>
      <c r="I23" s="40">
        <v>2021</v>
      </c>
      <c r="J23" s="41"/>
      <c r="K23" s="41"/>
      <c r="L23" s="41"/>
      <c r="M23" s="41"/>
      <c r="N23" s="41"/>
      <c r="O23" s="42"/>
      <c r="P23" s="43">
        <v>2022</v>
      </c>
      <c r="Q23" s="44"/>
      <c r="R23" s="44"/>
      <c r="S23" s="44"/>
      <c r="T23" s="44"/>
      <c r="U23" s="44"/>
      <c r="V23" s="45"/>
    </row>
    <row r="24" spans="1:22" ht="30" customHeight="1" thickBot="1" x14ac:dyDescent="0.3">
      <c r="A24" s="39"/>
      <c r="B24" s="8" t="s">
        <v>0</v>
      </c>
      <c r="C24" s="5" t="s">
        <v>1</v>
      </c>
      <c r="D24" s="5" t="s">
        <v>10</v>
      </c>
      <c r="E24" s="5" t="s">
        <v>11</v>
      </c>
      <c r="F24" s="5" t="s">
        <v>77</v>
      </c>
      <c r="G24" s="5" t="s">
        <v>12</v>
      </c>
      <c r="H24" s="9" t="s">
        <v>13</v>
      </c>
      <c r="I24" s="8" t="s">
        <v>0</v>
      </c>
      <c r="J24" s="5" t="s">
        <v>1</v>
      </c>
      <c r="K24" s="5" t="s">
        <v>10</v>
      </c>
      <c r="L24" s="5" t="s">
        <v>11</v>
      </c>
      <c r="M24" s="5" t="s">
        <v>77</v>
      </c>
      <c r="N24" s="5" t="s">
        <v>12</v>
      </c>
      <c r="O24" s="9" t="s">
        <v>13</v>
      </c>
      <c r="P24" s="8" t="s">
        <v>0</v>
      </c>
      <c r="Q24" s="5" t="s">
        <v>1</v>
      </c>
      <c r="R24" s="5" t="s">
        <v>10</v>
      </c>
      <c r="S24" s="5" t="s">
        <v>11</v>
      </c>
      <c r="T24" s="5" t="s">
        <v>77</v>
      </c>
      <c r="U24" s="5" t="s">
        <v>12</v>
      </c>
      <c r="V24" s="12" t="s">
        <v>13</v>
      </c>
    </row>
    <row r="25" spans="1:22" ht="15.75" customHeight="1" thickBot="1" x14ac:dyDescent="0.3">
      <c r="A25" s="20" t="s">
        <v>47</v>
      </c>
      <c r="B25" s="13">
        <v>20</v>
      </c>
      <c r="C25" s="15">
        <v>22</v>
      </c>
      <c r="D25" s="15">
        <v>6</v>
      </c>
      <c r="E25" s="15">
        <v>0</v>
      </c>
      <c r="F25" s="15">
        <v>0</v>
      </c>
      <c r="G25" s="15">
        <v>4</v>
      </c>
      <c r="H25" s="26">
        <f>G25/B25</f>
        <v>0.2</v>
      </c>
      <c r="I25" s="13">
        <v>19</v>
      </c>
      <c r="J25" s="15">
        <v>9</v>
      </c>
      <c r="K25" s="15">
        <v>4</v>
      </c>
      <c r="L25" s="15">
        <v>0</v>
      </c>
      <c r="M25" s="15">
        <v>0</v>
      </c>
      <c r="N25" s="15">
        <v>4</v>
      </c>
      <c r="O25" s="26">
        <f>N25/I25</f>
        <v>0.21052631578947367</v>
      </c>
      <c r="P25" s="13">
        <v>10</v>
      </c>
      <c r="Q25" s="15">
        <v>4</v>
      </c>
      <c r="R25" s="15">
        <v>0</v>
      </c>
      <c r="S25" s="15">
        <v>0</v>
      </c>
      <c r="T25" s="15">
        <v>0</v>
      </c>
      <c r="U25" s="15">
        <v>0</v>
      </c>
      <c r="V25" s="26">
        <f>U25/P25</f>
        <v>0</v>
      </c>
    </row>
    <row r="26" spans="1:22" ht="15.75" customHeight="1" thickBot="1" x14ac:dyDescent="0.3">
      <c r="A26" s="20" t="s">
        <v>92</v>
      </c>
      <c r="B26" s="13">
        <v>40</v>
      </c>
      <c r="C26" s="15">
        <v>2</v>
      </c>
      <c r="D26" s="15">
        <v>0</v>
      </c>
      <c r="E26" s="15">
        <v>0</v>
      </c>
      <c r="F26" s="15">
        <v>0</v>
      </c>
      <c r="G26" s="15">
        <v>0</v>
      </c>
      <c r="H26" s="27">
        <f>G26/B26</f>
        <v>0</v>
      </c>
      <c r="I26" s="13">
        <v>40</v>
      </c>
      <c r="J26" s="15">
        <v>2</v>
      </c>
      <c r="K26" s="15">
        <v>2</v>
      </c>
      <c r="L26" s="15">
        <v>0</v>
      </c>
      <c r="M26" s="15">
        <v>0</v>
      </c>
      <c r="N26" s="15">
        <v>1</v>
      </c>
      <c r="O26" s="27">
        <f>N26/I26</f>
        <v>2.5000000000000001E-2</v>
      </c>
      <c r="P26" s="13">
        <v>13</v>
      </c>
      <c r="Q26" s="15">
        <v>1</v>
      </c>
      <c r="R26" s="15">
        <v>0</v>
      </c>
      <c r="S26" s="15">
        <v>0</v>
      </c>
      <c r="T26" s="15">
        <v>0</v>
      </c>
      <c r="U26" s="15">
        <v>0</v>
      </c>
      <c r="V26" s="27">
        <f>U26/P26</f>
        <v>0</v>
      </c>
    </row>
    <row r="27" spans="1:22" ht="15.75" customHeight="1" thickBot="1" x14ac:dyDescent="0.3">
      <c r="A27" s="20" t="s">
        <v>91</v>
      </c>
      <c r="B27" s="13">
        <v>20</v>
      </c>
      <c r="C27" s="15">
        <v>16</v>
      </c>
      <c r="D27" s="15">
        <v>8</v>
      </c>
      <c r="E27" s="15">
        <v>0</v>
      </c>
      <c r="F27" s="15">
        <v>0</v>
      </c>
      <c r="G27" s="15">
        <v>8</v>
      </c>
      <c r="H27" s="27">
        <f>G27/B27</f>
        <v>0.4</v>
      </c>
      <c r="I27" s="13">
        <v>14</v>
      </c>
      <c r="J27" s="15">
        <v>10</v>
      </c>
      <c r="K27" s="15">
        <v>5</v>
      </c>
      <c r="L27" s="15">
        <v>0</v>
      </c>
      <c r="M27" s="15">
        <v>0</v>
      </c>
      <c r="N27" s="15">
        <v>2</v>
      </c>
      <c r="O27" s="27">
        <f>N27/I27</f>
        <v>0.14285714285714285</v>
      </c>
      <c r="P27" s="13">
        <v>13</v>
      </c>
      <c r="Q27" s="15">
        <v>6</v>
      </c>
      <c r="R27" s="15">
        <v>3</v>
      </c>
      <c r="S27" s="15">
        <v>0</v>
      </c>
      <c r="T27" s="15">
        <v>0</v>
      </c>
      <c r="U27" s="15">
        <v>3</v>
      </c>
      <c r="V27" s="27">
        <f>U27/P27</f>
        <v>0.23076923076923078</v>
      </c>
    </row>
    <row r="28" spans="1:22" ht="15.75" customHeight="1" thickBot="1" x14ac:dyDescent="0.3">
      <c r="A28" s="6" t="s">
        <v>4</v>
      </c>
      <c r="B28" s="4">
        <f>SUM(B25:B27)</f>
        <v>80</v>
      </c>
      <c r="C28" s="4">
        <f t="shared" ref="C28:G28" si="18">SUM(C25:C27)</f>
        <v>40</v>
      </c>
      <c r="D28" s="4">
        <f t="shared" si="18"/>
        <v>14</v>
      </c>
      <c r="E28" s="4">
        <f t="shared" si="18"/>
        <v>0</v>
      </c>
      <c r="F28" s="4">
        <f t="shared" si="18"/>
        <v>0</v>
      </c>
      <c r="G28" s="4">
        <f t="shared" si="18"/>
        <v>12</v>
      </c>
      <c r="H28" s="28">
        <f>G28/B28</f>
        <v>0.15</v>
      </c>
      <c r="I28" s="4">
        <f t="shared" ref="I28" si="19">SUM(I25:I27)</f>
        <v>73</v>
      </c>
      <c r="J28" s="4">
        <f t="shared" ref="J28" si="20">SUM(J25:J27)</f>
        <v>21</v>
      </c>
      <c r="K28" s="4">
        <f t="shared" ref="K28" si="21">SUM(K25:K27)</f>
        <v>11</v>
      </c>
      <c r="L28" s="4">
        <f t="shared" ref="L28:M28" si="22">SUM(L25:L27)</f>
        <v>0</v>
      </c>
      <c r="M28" s="4">
        <f t="shared" si="22"/>
        <v>0</v>
      </c>
      <c r="N28" s="4">
        <f t="shared" ref="N28" si="23">SUM(N25:N27)</f>
        <v>7</v>
      </c>
      <c r="O28" s="28">
        <f>N28/I28</f>
        <v>9.5890410958904104E-2</v>
      </c>
      <c r="P28" s="4">
        <f t="shared" ref="P28" si="24">SUM(P25:P27)</f>
        <v>36</v>
      </c>
      <c r="Q28" s="4">
        <f t="shared" ref="Q28" si="25">SUM(Q25:Q27)</f>
        <v>11</v>
      </c>
      <c r="R28" s="4">
        <f t="shared" ref="R28" si="26">SUM(R25:R27)</f>
        <v>3</v>
      </c>
      <c r="S28" s="4">
        <f t="shared" ref="S28:T28" si="27">SUM(S25:S27)</f>
        <v>0</v>
      </c>
      <c r="T28" s="4">
        <f t="shared" si="27"/>
        <v>0</v>
      </c>
      <c r="U28" s="4">
        <f t="shared" ref="U28" si="28">SUM(U25:U27)</f>
        <v>3</v>
      </c>
      <c r="V28" s="28">
        <f>U28/P28</f>
        <v>8.3333333333333329E-2</v>
      </c>
    </row>
    <row r="30" spans="1:22" x14ac:dyDescent="0.25">
      <c r="A30" s="23" t="s">
        <v>95</v>
      </c>
    </row>
    <row r="31" spans="1:22" ht="6.75" customHeight="1" x14ac:dyDescent="0.25"/>
    <row r="32" spans="1:22" x14ac:dyDescent="0.25">
      <c r="A32" s="23" t="s">
        <v>78</v>
      </c>
    </row>
  </sheetData>
  <sortState ref="A25:V27">
    <sortCondition ref="A25"/>
  </sortState>
  <mergeCells count="15">
    <mergeCell ref="B2:H2"/>
    <mergeCell ref="P2:V2"/>
    <mergeCell ref="A2:A3"/>
    <mergeCell ref="I2:O2"/>
    <mergeCell ref="A1:V1"/>
    <mergeCell ref="A22:V22"/>
    <mergeCell ref="A23:A24"/>
    <mergeCell ref="B23:H23"/>
    <mergeCell ref="I23:O23"/>
    <mergeCell ref="P23:V23"/>
    <mergeCell ref="A13:V13"/>
    <mergeCell ref="A14:A15"/>
    <mergeCell ref="B14:H14"/>
    <mergeCell ref="I14:O14"/>
    <mergeCell ref="P14:V14"/>
  </mergeCells>
  <pageMargins left="0.511811024" right="0.511811024" top="0.78740157499999996" bottom="0.78740157499999996" header="0.31496062000000002" footer="0.31496062000000002"/>
  <pageSetup paperSize="9" orientation="portrait" r:id="rId1"/>
  <ignoredErrors>
    <ignoredError sqref="B4:C4 M4:N4 P4:U4 I4:L4" formulaRange="1"/>
    <ignoredError sqref="H4 O11 H11 O28 H28" formula="1"/>
    <ignoredError sqref="O4 P11:S11 T11:U11" formula="1" formulaRange="1"/>
    <ignoredError sqref="O17 V17 O20 V20"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dimension ref="A1:V34"/>
  <sheetViews>
    <sheetView showGridLines="0" zoomScale="85" zoomScaleNormal="85" workbookViewId="0">
      <selection activeCell="A35" sqref="A35"/>
    </sheetView>
  </sheetViews>
  <sheetFormatPr defaultRowHeight="15" x14ac:dyDescent="0.25"/>
  <cols>
    <col min="1" max="1" width="55.7109375" customWidth="1"/>
    <col min="2" max="3" width="8.7109375" customWidth="1"/>
    <col min="4" max="4" width="12.7109375" customWidth="1"/>
    <col min="5" max="5" width="8.7109375" customWidth="1"/>
    <col min="6" max="6" width="14.7109375" customWidth="1"/>
    <col min="7" max="7" width="12.7109375" customWidth="1"/>
    <col min="8" max="8" width="9.7109375" customWidth="1"/>
    <col min="9" max="10" width="8.7109375" customWidth="1"/>
    <col min="11" max="11" width="12.7109375" customWidth="1"/>
    <col min="12" max="12" width="8.7109375" customWidth="1"/>
    <col min="13" max="13" width="14.7109375" customWidth="1"/>
    <col min="14" max="14" width="12.7109375" customWidth="1"/>
    <col min="15" max="15" width="9.7109375" customWidth="1"/>
    <col min="16" max="17" width="8.7109375" customWidth="1"/>
    <col min="18" max="18" width="12.7109375" customWidth="1"/>
    <col min="19" max="19" width="8.7109375" customWidth="1"/>
    <col min="20" max="20" width="14.7109375" customWidth="1"/>
    <col min="21" max="21" width="12.7109375" customWidth="1"/>
    <col min="22" max="22" width="9.7109375" customWidth="1"/>
  </cols>
  <sheetData>
    <row r="1" spans="1:22" ht="50.1" customHeight="1" thickBot="1" x14ac:dyDescent="0.3">
      <c r="A1" s="37" t="s">
        <v>35</v>
      </c>
      <c r="B1" s="37"/>
      <c r="C1" s="37"/>
      <c r="D1" s="37"/>
      <c r="E1" s="37"/>
      <c r="F1" s="37"/>
      <c r="G1" s="37"/>
      <c r="H1" s="37"/>
      <c r="I1" s="37"/>
      <c r="J1" s="37"/>
      <c r="K1" s="37"/>
      <c r="L1" s="37"/>
      <c r="M1" s="37"/>
      <c r="N1" s="37"/>
      <c r="O1" s="37"/>
      <c r="P1" s="37"/>
      <c r="Q1" s="37"/>
      <c r="R1" s="37"/>
      <c r="S1" s="37"/>
      <c r="T1" s="37"/>
      <c r="U1" s="37"/>
      <c r="V1" s="37"/>
    </row>
    <row r="2" spans="1:22" ht="15.75" customHeight="1" thickBot="1" x14ac:dyDescent="0.3">
      <c r="A2" s="38" t="s">
        <v>3</v>
      </c>
      <c r="B2" s="40">
        <v>2020</v>
      </c>
      <c r="C2" s="41"/>
      <c r="D2" s="41"/>
      <c r="E2" s="41"/>
      <c r="F2" s="41"/>
      <c r="G2" s="41"/>
      <c r="H2" s="42"/>
      <c r="I2" s="40">
        <v>2021</v>
      </c>
      <c r="J2" s="41"/>
      <c r="K2" s="41"/>
      <c r="L2" s="41"/>
      <c r="M2" s="41"/>
      <c r="N2" s="41"/>
      <c r="O2" s="42"/>
      <c r="P2" s="43">
        <v>2022</v>
      </c>
      <c r="Q2" s="44"/>
      <c r="R2" s="44"/>
      <c r="S2" s="44"/>
      <c r="T2" s="44"/>
      <c r="U2" s="44"/>
      <c r="V2" s="45"/>
    </row>
    <row r="3" spans="1:22" ht="30" customHeight="1" thickBot="1" x14ac:dyDescent="0.3">
      <c r="A3" s="39"/>
      <c r="B3" s="8" t="s">
        <v>0</v>
      </c>
      <c r="C3" s="5" t="s">
        <v>1</v>
      </c>
      <c r="D3" s="5" t="s">
        <v>10</v>
      </c>
      <c r="E3" s="5" t="s">
        <v>11</v>
      </c>
      <c r="F3" s="5" t="s">
        <v>77</v>
      </c>
      <c r="G3" s="5" t="s">
        <v>12</v>
      </c>
      <c r="H3" s="9" t="s">
        <v>13</v>
      </c>
      <c r="I3" s="8" t="s">
        <v>0</v>
      </c>
      <c r="J3" s="5" t="s">
        <v>1</v>
      </c>
      <c r="K3" s="5" t="s">
        <v>10</v>
      </c>
      <c r="L3" s="5" t="s">
        <v>11</v>
      </c>
      <c r="M3" s="5" t="s">
        <v>77</v>
      </c>
      <c r="N3" s="5" t="s">
        <v>12</v>
      </c>
      <c r="O3" s="9" t="s">
        <v>13</v>
      </c>
      <c r="P3" s="8" t="s">
        <v>0</v>
      </c>
      <c r="Q3" s="5" t="s">
        <v>1</v>
      </c>
      <c r="R3" s="5" t="s">
        <v>10</v>
      </c>
      <c r="S3" s="5" t="s">
        <v>11</v>
      </c>
      <c r="T3" s="5" t="s">
        <v>77</v>
      </c>
      <c r="U3" s="5" t="s">
        <v>12</v>
      </c>
      <c r="V3" s="12" t="s">
        <v>13</v>
      </c>
    </row>
    <row r="4" spans="1:22" ht="15.75" customHeight="1" thickBot="1" x14ac:dyDescent="0.3">
      <c r="A4" s="20" t="s">
        <v>20</v>
      </c>
      <c r="B4" s="2">
        <f>SUM(B5:B7)</f>
        <v>107</v>
      </c>
      <c r="C4" s="2">
        <f t="shared" ref="C4:G4" si="0">SUM(C5:C7)</f>
        <v>468</v>
      </c>
      <c r="D4" s="2">
        <f t="shared" si="0"/>
        <v>185</v>
      </c>
      <c r="E4" s="2">
        <f t="shared" si="0"/>
        <v>76</v>
      </c>
      <c r="F4" s="2">
        <f t="shared" si="0"/>
        <v>19</v>
      </c>
      <c r="G4" s="2">
        <f t="shared" si="0"/>
        <v>90</v>
      </c>
      <c r="H4" s="11">
        <f>G4/B4</f>
        <v>0.84112149532710279</v>
      </c>
      <c r="I4" s="2">
        <f>SUM(I5:I7)</f>
        <v>110</v>
      </c>
      <c r="J4" s="2">
        <f t="shared" ref="J4" si="1">SUM(J5:J7)</f>
        <v>281</v>
      </c>
      <c r="K4" s="2">
        <f t="shared" ref="K4" si="2">SUM(K5:K7)</f>
        <v>152</v>
      </c>
      <c r="L4" s="2">
        <f t="shared" ref="L4:M4" si="3">SUM(L5:L7)</f>
        <v>58</v>
      </c>
      <c r="M4" s="2">
        <f t="shared" si="3"/>
        <v>23</v>
      </c>
      <c r="N4" s="2">
        <f t="shared" ref="N4" si="4">SUM(N5:N7)</f>
        <v>71</v>
      </c>
      <c r="O4" s="11">
        <f>N4/I4</f>
        <v>0.6454545454545455</v>
      </c>
      <c r="P4" s="2">
        <f>SUM(P5:P7)</f>
        <v>110</v>
      </c>
      <c r="Q4" s="2">
        <f t="shared" ref="Q4" si="5">SUM(Q5:Q7)</f>
        <v>110</v>
      </c>
      <c r="R4" s="2">
        <f t="shared" ref="R4" si="6">SUM(R5:R7)</f>
        <v>72</v>
      </c>
      <c r="S4" s="2">
        <f t="shared" ref="S4:T4" si="7">SUM(S5:S7)</f>
        <v>22</v>
      </c>
      <c r="T4" s="2">
        <f t="shared" si="7"/>
        <v>8</v>
      </c>
      <c r="U4" s="2">
        <f t="shared" ref="U4" si="8">SUM(U5:U7)</f>
        <v>42</v>
      </c>
      <c r="V4" s="26">
        <f>U4/P4</f>
        <v>0.38181818181818183</v>
      </c>
    </row>
    <row r="5" spans="1:22" ht="15.75" customHeight="1" thickBot="1" x14ac:dyDescent="0.3">
      <c r="A5" s="33" t="s">
        <v>6</v>
      </c>
      <c r="B5" s="24" t="s">
        <v>2</v>
      </c>
      <c r="C5" s="24" t="s">
        <v>2</v>
      </c>
      <c r="D5" s="24" t="s">
        <v>2</v>
      </c>
      <c r="E5" s="24" t="s">
        <v>2</v>
      </c>
      <c r="F5" s="24" t="s">
        <v>2</v>
      </c>
      <c r="G5" s="24" t="s">
        <v>2</v>
      </c>
      <c r="H5" s="25" t="s">
        <v>2</v>
      </c>
      <c r="I5" s="24" t="s">
        <v>2</v>
      </c>
      <c r="J5" s="24" t="s">
        <v>2</v>
      </c>
      <c r="K5" s="24" t="s">
        <v>2</v>
      </c>
      <c r="L5" s="24" t="s">
        <v>2</v>
      </c>
      <c r="M5" s="24" t="s">
        <v>2</v>
      </c>
      <c r="N5" s="24" t="s">
        <v>2</v>
      </c>
      <c r="O5" s="24" t="s">
        <v>2</v>
      </c>
      <c r="P5" s="25" t="s">
        <v>2</v>
      </c>
      <c r="Q5" s="25" t="s">
        <v>2</v>
      </c>
      <c r="R5" s="25" t="s">
        <v>2</v>
      </c>
      <c r="S5" s="25" t="s">
        <v>2</v>
      </c>
      <c r="T5" s="25" t="s">
        <v>2</v>
      </c>
      <c r="U5" s="25" t="s">
        <v>2</v>
      </c>
      <c r="V5" s="25" t="s">
        <v>2</v>
      </c>
    </row>
    <row r="6" spans="1:22" ht="15.75" customHeight="1" thickBot="1" x14ac:dyDescent="0.3">
      <c r="A6" s="33" t="s">
        <v>7</v>
      </c>
      <c r="B6" s="24">
        <v>60</v>
      </c>
      <c r="C6" s="24">
        <v>238</v>
      </c>
      <c r="D6" s="24">
        <v>104</v>
      </c>
      <c r="E6" s="24">
        <v>40</v>
      </c>
      <c r="F6" s="24">
        <v>13</v>
      </c>
      <c r="G6" s="24">
        <v>51</v>
      </c>
      <c r="H6" s="25">
        <f t="shared" ref="H6:H12" si="9">G6/B6</f>
        <v>0.85</v>
      </c>
      <c r="I6" s="24">
        <v>40</v>
      </c>
      <c r="J6" s="24">
        <v>91</v>
      </c>
      <c r="K6" s="24">
        <v>49</v>
      </c>
      <c r="L6" s="24">
        <v>20</v>
      </c>
      <c r="M6" s="24">
        <v>9</v>
      </c>
      <c r="N6" s="24">
        <v>20</v>
      </c>
      <c r="O6" s="25">
        <f t="shared" ref="O6:O12" si="10">N6/I6</f>
        <v>0.5</v>
      </c>
      <c r="P6" s="24">
        <v>40</v>
      </c>
      <c r="Q6" s="24">
        <v>37</v>
      </c>
      <c r="R6" s="24">
        <v>25</v>
      </c>
      <c r="S6" s="24">
        <v>9</v>
      </c>
      <c r="T6" s="24">
        <v>2</v>
      </c>
      <c r="U6" s="24">
        <v>14</v>
      </c>
      <c r="V6" s="26">
        <f t="shared" ref="V6:V12" si="11">U6/P6</f>
        <v>0.35</v>
      </c>
    </row>
    <row r="7" spans="1:22" ht="15.75" customHeight="1" thickBot="1" x14ac:dyDescent="0.3">
      <c r="A7" s="33" t="s">
        <v>8</v>
      </c>
      <c r="B7" s="24">
        <v>47</v>
      </c>
      <c r="C7" s="24">
        <v>230</v>
      </c>
      <c r="D7" s="24">
        <v>81</v>
      </c>
      <c r="E7" s="24">
        <v>36</v>
      </c>
      <c r="F7" s="24">
        <v>6</v>
      </c>
      <c r="G7" s="24">
        <v>39</v>
      </c>
      <c r="H7" s="25">
        <f t="shared" si="9"/>
        <v>0.82978723404255317</v>
      </c>
      <c r="I7" s="24">
        <v>70</v>
      </c>
      <c r="J7" s="24">
        <v>190</v>
      </c>
      <c r="K7" s="24">
        <v>103</v>
      </c>
      <c r="L7" s="24">
        <v>38</v>
      </c>
      <c r="M7" s="24">
        <v>14</v>
      </c>
      <c r="N7" s="24">
        <v>51</v>
      </c>
      <c r="O7" s="25">
        <f t="shared" si="10"/>
        <v>0.72857142857142854</v>
      </c>
      <c r="P7" s="24">
        <v>70</v>
      </c>
      <c r="Q7" s="24">
        <v>73</v>
      </c>
      <c r="R7" s="24">
        <v>47</v>
      </c>
      <c r="S7" s="24">
        <v>13</v>
      </c>
      <c r="T7" s="24">
        <v>6</v>
      </c>
      <c r="U7" s="24">
        <v>28</v>
      </c>
      <c r="V7" s="26">
        <f t="shared" si="11"/>
        <v>0.4</v>
      </c>
    </row>
    <row r="8" spans="1:22" ht="15.75" customHeight="1" thickBot="1" x14ac:dyDescent="0.3">
      <c r="A8" s="20" t="s">
        <v>36</v>
      </c>
      <c r="B8" s="13">
        <v>20</v>
      </c>
      <c r="C8" s="15">
        <v>92</v>
      </c>
      <c r="D8" s="15">
        <v>35</v>
      </c>
      <c r="E8" s="15">
        <v>24</v>
      </c>
      <c r="F8" s="15">
        <v>2</v>
      </c>
      <c r="G8" s="15">
        <v>9</v>
      </c>
      <c r="H8" s="26">
        <f>G8/B8</f>
        <v>0.45</v>
      </c>
      <c r="I8" s="13">
        <v>25</v>
      </c>
      <c r="J8" s="15">
        <v>109</v>
      </c>
      <c r="K8" s="15">
        <v>45</v>
      </c>
      <c r="L8" s="15">
        <v>31</v>
      </c>
      <c r="M8" s="15">
        <v>4</v>
      </c>
      <c r="N8" s="15">
        <v>10</v>
      </c>
      <c r="O8" s="26">
        <f>N8/I8</f>
        <v>0.4</v>
      </c>
      <c r="P8" s="13">
        <v>30</v>
      </c>
      <c r="Q8" s="15">
        <v>80</v>
      </c>
      <c r="R8" s="15">
        <v>45</v>
      </c>
      <c r="S8" s="15">
        <v>28</v>
      </c>
      <c r="T8" s="15">
        <v>4</v>
      </c>
      <c r="U8" s="15">
        <v>13</v>
      </c>
      <c r="V8" s="26">
        <f>U8/P8</f>
        <v>0.43333333333333335</v>
      </c>
    </row>
    <row r="9" spans="1:22" ht="15.75" customHeight="1" thickBot="1" x14ac:dyDescent="0.3">
      <c r="A9" s="20" t="s">
        <v>85</v>
      </c>
      <c r="B9" s="13" t="s">
        <v>2</v>
      </c>
      <c r="C9" s="13" t="s">
        <v>2</v>
      </c>
      <c r="D9" s="13" t="s">
        <v>2</v>
      </c>
      <c r="E9" s="13" t="s">
        <v>2</v>
      </c>
      <c r="F9" s="13" t="s">
        <v>2</v>
      </c>
      <c r="G9" s="13" t="s">
        <v>2</v>
      </c>
      <c r="H9" s="11" t="s">
        <v>2</v>
      </c>
      <c r="I9" s="15" t="s">
        <v>2</v>
      </c>
      <c r="J9" s="15" t="s">
        <v>2</v>
      </c>
      <c r="K9" s="15" t="s">
        <v>2</v>
      </c>
      <c r="L9" s="15" t="s">
        <v>2</v>
      </c>
      <c r="M9" s="15" t="s">
        <v>2</v>
      </c>
      <c r="N9" s="15" t="s">
        <v>2</v>
      </c>
      <c r="O9" s="11" t="s">
        <v>2</v>
      </c>
      <c r="P9" s="15">
        <v>5</v>
      </c>
      <c r="Q9" s="15">
        <v>99</v>
      </c>
      <c r="R9" s="15">
        <v>13</v>
      </c>
      <c r="S9" s="15">
        <v>8</v>
      </c>
      <c r="T9" s="15">
        <v>2</v>
      </c>
      <c r="U9" s="15">
        <v>3</v>
      </c>
      <c r="V9" s="11">
        <f>U9/P9</f>
        <v>0.6</v>
      </c>
    </row>
    <row r="10" spans="1:22" ht="15.75" customHeight="1" thickBot="1" x14ac:dyDescent="0.3">
      <c r="A10" s="20" t="s">
        <v>86</v>
      </c>
      <c r="B10" s="13" t="s">
        <v>2</v>
      </c>
      <c r="C10" s="15" t="s">
        <v>2</v>
      </c>
      <c r="D10" s="15" t="s">
        <v>2</v>
      </c>
      <c r="E10" s="15" t="s">
        <v>2</v>
      </c>
      <c r="F10" s="13" t="s">
        <v>2</v>
      </c>
      <c r="G10" s="15" t="s">
        <v>2</v>
      </c>
      <c r="H10" s="11" t="s">
        <v>2</v>
      </c>
      <c r="I10" s="13" t="s">
        <v>2</v>
      </c>
      <c r="J10" s="15" t="s">
        <v>2</v>
      </c>
      <c r="K10" s="15" t="s">
        <v>2</v>
      </c>
      <c r="L10" s="15" t="s">
        <v>2</v>
      </c>
      <c r="M10" s="15" t="s">
        <v>2</v>
      </c>
      <c r="N10" s="15" t="s">
        <v>2</v>
      </c>
      <c r="O10" s="11" t="s">
        <v>2</v>
      </c>
      <c r="P10" s="13">
        <v>30</v>
      </c>
      <c r="Q10" s="15">
        <v>111</v>
      </c>
      <c r="R10" s="15">
        <v>50</v>
      </c>
      <c r="S10" s="15">
        <v>27</v>
      </c>
      <c r="T10" s="15">
        <v>4</v>
      </c>
      <c r="U10" s="15">
        <v>19</v>
      </c>
      <c r="V10" s="11">
        <f>U10/P10</f>
        <v>0.6333333333333333</v>
      </c>
    </row>
    <row r="11" spans="1:22" ht="15.75" customHeight="1" thickBot="1" x14ac:dyDescent="0.3">
      <c r="A11" s="20" t="s">
        <v>87</v>
      </c>
      <c r="B11" s="2">
        <v>15</v>
      </c>
      <c r="C11" s="2">
        <v>163</v>
      </c>
      <c r="D11" s="2">
        <v>42</v>
      </c>
      <c r="E11" s="2">
        <v>28</v>
      </c>
      <c r="F11" s="2">
        <v>3</v>
      </c>
      <c r="G11" s="2">
        <v>11</v>
      </c>
      <c r="H11" s="11">
        <f>G11/B11</f>
        <v>0.73333333333333328</v>
      </c>
      <c r="I11" s="2">
        <v>15</v>
      </c>
      <c r="J11" s="2">
        <v>118</v>
      </c>
      <c r="K11" s="2">
        <v>35</v>
      </c>
      <c r="L11" s="2">
        <v>22</v>
      </c>
      <c r="M11" s="2">
        <v>5</v>
      </c>
      <c r="N11" s="2">
        <v>8</v>
      </c>
      <c r="O11" s="11">
        <f>N11/I11</f>
        <v>0.53333333333333333</v>
      </c>
      <c r="P11" s="13">
        <v>20</v>
      </c>
      <c r="Q11" s="15">
        <v>66</v>
      </c>
      <c r="R11" s="2">
        <v>40</v>
      </c>
      <c r="S11" s="2">
        <v>16</v>
      </c>
      <c r="T11" s="2">
        <v>2</v>
      </c>
      <c r="U11" s="2">
        <v>12</v>
      </c>
      <c r="V11" s="11">
        <f>U11/P11</f>
        <v>0.6</v>
      </c>
    </row>
    <row r="12" spans="1:22" ht="15.75" customHeight="1" thickBot="1" x14ac:dyDescent="0.3">
      <c r="A12" s="6" t="s">
        <v>4</v>
      </c>
      <c r="B12" s="4">
        <f>SUM(B4,B8:B11)</f>
        <v>142</v>
      </c>
      <c r="C12" s="4">
        <f t="shared" ref="C12:G12" si="12">SUM(C4,C8:C11)</f>
        <v>723</v>
      </c>
      <c r="D12" s="4">
        <f t="shared" si="12"/>
        <v>262</v>
      </c>
      <c r="E12" s="4">
        <f t="shared" si="12"/>
        <v>128</v>
      </c>
      <c r="F12" s="4">
        <f t="shared" si="12"/>
        <v>24</v>
      </c>
      <c r="G12" s="4">
        <f t="shared" si="12"/>
        <v>110</v>
      </c>
      <c r="H12" s="10">
        <f t="shared" si="9"/>
        <v>0.77464788732394363</v>
      </c>
      <c r="I12" s="4">
        <f t="shared" ref="I12:N12" si="13">SUM(I4,I8:I11)</f>
        <v>150</v>
      </c>
      <c r="J12" s="4">
        <f t="shared" si="13"/>
        <v>508</v>
      </c>
      <c r="K12" s="4">
        <f t="shared" si="13"/>
        <v>232</v>
      </c>
      <c r="L12" s="4">
        <f t="shared" si="13"/>
        <v>111</v>
      </c>
      <c r="M12" s="4">
        <f t="shared" si="13"/>
        <v>32</v>
      </c>
      <c r="N12" s="4">
        <f t="shared" si="13"/>
        <v>89</v>
      </c>
      <c r="O12" s="10">
        <f t="shared" si="10"/>
        <v>0.59333333333333338</v>
      </c>
      <c r="P12" s="4">
        <f t="shared" ref="P12" si="14">SUM(P4,P8:P11)</f>
        <v>195</v>
      </c>
      <c r="Q12" s="4">
        <f t="shared" ref="Q12" si="15">SUM(Q4,Q8:Q11)</f>
        <v>466</v>
      </c>
      <c r="R12" s="4">
        <f t="shared" ref="R12" si="16">SUM(R4,R8:R11)</f>
        <v>220</v>
      </c>
      <c r="S12" s="4">
        <f t="shared" ref="S12:T12" si="17">SUM(S4,S8:S11)</f>
        <v>101</v>
      </c>
      <c r="T12" s="4">
        <f t="shared" si="17"/>
        <v>20</v>
      </c>
      <c r="U12" s="4">
        <f t="shared" ref="U12" si="18">SUM(U4,U8:U11)</f>
        <v>89</v>
      </c>
      <c r="V12" s="34">
        <f t="shared" si="11"/>
        <v>0.4564102564102564</v>
      </c>
    </row>
    <row r="13" spans="1:22" ht="15.75" customHeight="1" x14ac:dyDescent="0.25"/>
    <row r="14" spans="1:22" ht="50.1" customHeight="1" thickBot="1" x14ac:dyDescent="0.3">
      <c r="A14" s="37" t="s">
        <v>69</v>
      </c>
      <c r="B14" s="37"/>
      <c r="C14" s="37"/>
      <c r="D14" s="37"/>
      <c r="E14" s="37"/>
      <c r="F14" s="37"/>
      <c r="G14" s="37"/>
      <c r="H14" s="37"/>
      <c r="I14" s="37"/>
      <c r="J14" s="37"/>
      <c r="K14" s="37"/>
      <c r="L14" s="37"/>
      <c r="M14" s="37"/>
      <c r="N14" s="37"/>
      <c r="O14" s="37"/>
      <c r="P14" s="37"/>
      <c r="Q14" s="37"/>
      <c r="R14" s="37"/>
      <c r="S14" s="37"/>
      <c r="T14" s="37"/>
      <c r="U14" s="37"/>
      <c r="V14" s="37"/>
    </row>
    <row r="15" spans="1:22" ht="15.75" customHeight="1" thickBot="1" x14ac:dyDescent="0.3">
      <c r="A15" s="38" t="s">
        <v>3</v>
      </c>
      <c r="B15" s="40">
        <v>2020</v>
      </c>
      <c r="C15" s="41"/>
      <c r="D15" s="41"/>
      <c r="E15" s="41"/>
      <c r="F15" s="41"/>
      <c r="G15" s="41"/>
      <c r="H15" s="42"/>
      <c r="I15" s="40">
        <v>2021</v>
      </c>
      <c r="J15" s="41"/>
      <c r="K15" s="41"/>
      <c r="L15" s="41"/>
      <c r="M15" s="41"/>
      <c r="N15" s="41"/>
      <c r="O15" s="42"/>
      <c r="P15" s="43">
        <v>2022</v>
      </c>
      <c r="Q15" s="44"/>
      <c r="R15" s="44"/>
      <c r="S15" s="44"/>
      <c r="T15" s="44"/>
      <c r="U15" s="44"/>
      <c r="V15" s="45"/>
    </row>
    <row r="16" spans="1:22" ht="30" customHeight="1" thickBot="1" x14ac:dyDescent="0.3">
      <c r="A16" s="39"/>
      <c r="B16" s="8" t="s">
        <v>0</v>
      </c>
      <c r="C16" s="5" t="s">
        <v>1</v>
      </c>
      <c r="D16" s="5" t="s">
        <v>10</v>
      </c>
      <c r="E16" s="5" t="s">
        <v>11</v>
      </c>
      <c r="F16" s="5" t="s">
        <v>77</v>
      </c>
      <c r="G16" s="5" t="s">
        <v>12</v>
      </c>
      <c r="H16" s="9" t="s">
        <v>13</v>
      </c>
      <c r="I16" s="8" t="s">
        <v>0</v>
      </c>
      <c r="J16" s="5" t="s">
        <v>1</v>
      </c>
      <c r="K16" s="5" t="s">
        <v>10</v>
      </c>
      <c r="L16" s="5" t="s">
        <v>11</v>
      </c>
      <c r="M16" s="5" t="s">
        <v>77</v>
      </c>
      <c r="N16" s="5" t="s">
        <v>12</v>
      </c>
      <c r="O16" s="9" t="s">
        <v>13</v>
      </c>
      <c r="P16" s="8" t="s">
        <v>0</v>
      </c>
      <c r="Q16" s="5" t="s">
        <v>1</v>
      </c>
      <c r="R16" s="5" t="s">
        <v>10</v>
      </c>
      <c r="S16" s="5" t="s">
        <v>11</v>
      </c>
      <c r="T16" s="5" t="s">
        <v>77</v>
      </c>
      <c r="U16" s="5" t="s">
        <v>12</v>
      </c>
      <c r="V16" s="12" t="s">
        <v>13</v>
      </c>
    </row>
    <row r="17" spans="1:22" ht="15.75" customHeight="1" thickBot="1" x14ac:dyDescent="0.3">
      <c r="A17" s="20" t="s">
        <v>20</v>
      </c>
      <c r="B17" s="2">
        <f>SUM(B18:B20)</f>
        <v>33</v>
      </c>
      <c r="C17" s="2">
        <f t="shared" ref="C17:G17" si="19">SUM(C18:C20)</f>
        <v>49</v>
      </c>
      <c r="D17" s="2">
        <f t="shared" si="19"/>
        <v>48</v>
      </c>
      <c r="E17" s="2">
        <f t="shared" si="19"/>
        <v>16</v>
      </c>
      <c r="F17" s="2">
        <f t="shared" si="19"/>
        <v>3</v>
      </c>
      <c r="G17" s="2">
        <f t="shared" si="19"/>
        <v>29</v>
      </c>
      <c r="H17" s="11">
        <f>G17/B17</f>
        <v>0.87878787878787878</v>
      </c>
      <c r="I17" s="36" t="s">
        <v>2</v>
      </c>
      <c r="J17" s="36" t="s">
        <v>2</v>
      </c>
      <c r="K17" s="36" t="s">
        <v>2</v>
      </c>
      <c r="L17" s="36" t="s">
        <v>2</v>
      </c>
      <c r="M17" s="36" t="s">
        <v>2</v>
      </c>
      <c r="N17" s="36" t="s">
        <v>2</v>
      </c>
      <c r="O17" s="36" t="s">
        <v>2</v>
      </c>
      <c r="P17" s="36" t="s">
        <v>2</v>
      </c>
      <c r="Q17" s="36" t="s">
        <v>2</v>
      </c>
      <c r="R17" s="36" t="s">
        <v>2</v>
      </c>
      <c r="S17" s="36" t="s">
        <v>2</v>
      </c>
      <c r="T17" s="36" t="s">
        <v>2</v>
      </c>
      <c r="U17" s="36" t="s">
        <v>2</v>
      </c>
      <c r="V17" s="36" t="s">
        <v>2</v>
      </c>
    </row>
    <row r="18" spans="1:22" ht="15.75" customHeight="1" thickBot="1" x14ac:dyDescent="0.3">
      <c r="A18" s="33" t="s">
        <v>6</v>
      </c>
      <c r="B18" s="24" t="s">
        <v>2</v>
      </c>
      <c r="C18" s="24" t="s">
        <v>2</v>
      </c>
      <c r="D18" s="24" t="s">
        <v>2</v>
      </c>
      <c r="E18" s="24" t="s">
        <v>2</v>
      </c>
      <c r="F18" s="24" t="s">
        <v>2</v>
      </c>
      <c r="G18" s="24" t="s">
        <v>2</v>
      </c>
      <c r="H18" s="25" t="s">
        <v>2</v>
      </c>
      <c r="I18" s="25" t="s">
        <v>2</v>
      </c>
      <c r="J18" s="25" t="s">
        <v>2</v>
      </c>
      <c r="K18" s="25" t="s">
        <v>2</v>
      </c>
      <c r="L18" s="25" t="s">
        <v>2</v>
      </c>
      <c r="M18" s="25" t="s">
        <v>2</v>
      </c>
      <c r="N18" s="25" t="s">
        <v>2</v>
      </c>
      <c r="O18" s="25" t="s">
        <v>2</v>
      </c>
      <c r="P18" s="25" t="s">
        <v>2</v>
      </c>
      <c r="Q18" s="25" t="s">
        <v>2</v>
      </c>
      <c r="R18" s="25" t="s">
        <v>2</v>
      </c>
      <c r="S18" s="25" t="s">
        <v>2</v>
      </c>
      <c r="T18" s="25" t="s">
        <v>2</v>
      </c>
      <c r="U18" s="25" t="s">
        <v>2</v>
      </c>
      <c r="V18" s="25" t="s">
        <v>2</v>
      </c>
    </row>
    <row r="19" spans="1:22" ht="15.75" customHeight="1" thickBot="1" x14ac:dyDescent="0.3">
      <c r="A19" s="33" t="s">
        <v>7</v>
      </c>
      <c r="B19" s="24">
        <v>10</v>
      </c>
      <c r="C19" s="24">
        <v>17</v>
      </c>
      <c r="D19" s="24">
        <v>16</v>
      </c>
      <c r="E19" s="24">
        <v>6</v>
      </c>
      <c r="F19" s="24">
        <v>2</v>
      </c>
      <c r="G19" s="24">
        <v>8</v>
      </c>
      <c r="H19" s="25">
        <f t="shared" ref="H19:H21" si="20">G19/B19</f>
        <v>0.8</v>
      </c>
      <c r="I19" s="25" t="s">
        <v>2</v>
      </c>
      <c r="J19" s="25" t="s">
        <v>2</v>
      </c>
      <c r="K19" s="25" t="s">
        <v>2</v>
      </c>
      <c r="L19" s="25" t="s">
        <v>2</v>
      </c>
      <c r="M19" s="25" t="s">
        <v>2</v>
      </c>
      <c r="N19" s="25" t="s">
        <v>2</v>
      </c>
      <c r="O19" s="25" t="s">
        <v>2</v>
      </c>
      <c r="P19" s="25" t="s">
        <v>2</v>
      </c>
      <c r="Q19" s="25" t="s">
        <v>2</v>
      </c>
      <c r="R19" s="25" t="s">
        <v>2</v>
      </c>
      <c r="S19" s="25" t="s">
        <v>2</v>
      </c>
      <c r="T19" s="25" t="s">
        <v>2</v>
      </c>
      <c r="U19" s="25" t="s">
        <v>2</v>
      </c>
      <c r="V19" s="25" t="s">
        <v>2</v>
      </c>
    </row>
    <row r="20" spans="1:22" ht="15.75" customHeight="1" thickBot="1" x14ac:dyDescent="0.3">
      <c r="A20" s="33" t="s">
        <v>8</v>
      </c>
      <c r="B20" s="24">
        <v>23</v>
      </c>
      <c r="C20" s="24">
        <v>32</v>
      </c>
      <c r="D20" s="24">
        <v>32</v>
      </c>
      <c r="E20" s="24">
        <v>10</v>
      </c>
      <c r="F20" s="24">
        <v>1</v>
      </c>
      <c r="G20" s="24">
        <v>21</v>
      </c>
      <c r="H20" s="25">
        <f t="shared" si="20"/>
        <v>0.91304347826086951</v>
      </c>
      <c r="I20" s="25" t="s">
        <v>2</v>
      </c>
      <c r="J20" s="25" t="s">
        <v>2</v>
      </c>
      <c r="K20" s="25" t="s">
        <v>2</v>
      </c>
      <c r="L20" s="25" t="s">
        <v>2</v>
      </c>
      <c r="M20" s="25" t="s">
        <v>2</v>
      </c>
      <c r="N20" s="25" t="s">
        <v>2</v>
      </c>
      <c r="O20" s="25" t="s">
        <v>2</v>
      </c>
      <c r="P20" s="25" t="s">
        <v>2</v>
      </c>
      <c r="Q20" s="25" t="s">
        <v>2</v>
      </c>
      <c r="R20" s="25" t="s">
        <v>2</v>
      </c>
      <c r="S20" s="25" t="s">
        <v>2</v>
      </c>
      <c r="T20" s="25" t="s">
        <v>2</v>
      </c>
      <c r="U20" s="25" t="s">
        <v>2</v>
      </c>
      <c r="V20" s="25" t="s">
        <v>2</v>
      </c>
    </row>
    <row r="21" spans="1:22" ht="15.75" customHeight="1" thickBot="1" x14ac:dyDescent="0.3">
      <c r="A21" s="6" t="s">
        <v>4</v>
      </c>
      <c r="B21" s="4">
        <f>SUM(B13,B17:B20)</f>
        <v>66</v>
      </c>
      <c r="C21" s="4">
        <f t="shared" ref="C21:G21" si="21">SUM(C13,C17:C20)</f>
        <v>98</v>
      </c>
      <c r="D21" s="4">
        <f t="shared" si="21"/>
        <v>96</v>
      </c>
      <c r="E21" s="4">
        <f t="shared" si="21"/>
        <v>32</v>
      </c>
      <c r="F21" s="4">
        <f t="shared" si="21"/>
        <v>6</v>
      </c>
      <c r="G21" s="4">
        <f t="shared" si="21"/>
        <v>58</v>
      </c>
      <c r="H21" s="10">
        <f t="shared" si="20"/>
        <v>0.87878787878787878</v>
      </c>
      <c r="I21" s="4" t="str">
        <f>I17</f>
        <v>-</v>
      </c>
      <c r="J21" s="4" t="str">
        <f t="shared" ref="J21:O21" si="22">J17</f>
        <v>-</v>
      </c>
      <c r="K21" s="4" t="str">
        <f t="shared" si="22"/>
        <v>-</v>
      </c>
      <c r="L21" s="4" t="str">
        <f t="shared" si="22"/>
        <v>-</v>
      </c>
      <c r="M21" s="4" t="str">
        <f t="shared" si="22"/>
        <v>-</v>
      </c>
      <c r="N21" s="4" t="str">
        <f t="shared" si="22"/>
        <v>-</v>
      </c>
      <c r="O21" s="10" t="str">
        <f t="shared" si="22"/>
        <v>-</v>
      </c>
      <c r="P21" s="4" t="str">
        <f>P17</f>
        <v>-</v>
      </c>
      <c r="Q21" s="4" t="str">
        <f t="shared" ref="Q21:V21" si="23">Q17</f>
        <v>-</v>
      </c>
      <c r="R21" s="4" t="str">
        <f t="shared" si="23"/>
        <v>-</v>
      </c>
      <c r="S21" s="4" t="str">
        <f t="shared" si="23"/>
        <v>-</v>
      </c>
      <c r="T21" s="4" t="str">
        <f t="shared" si="23"/>
        <v>-</v>
      </c>
      <c r="U21" s="4" t="str">
        <f t="shared" si="23"/>
        <v>-</v>
      </c>
      <c r="V21" s="10" t="str">
        <f t="shared" si="23"/>
        <v>-</v>
      </c>
    </row>
    <row r="22" spans="1:22" ht="15.75" customHeight="1" x14ac:dyDescent="0.25"/>
    <row r="23" spans="1:22" ht="50.1" customHeight="1" thickBot="1" x14ac:dyDescent="0.3">
      <c r="A23" s="37" t="s">
        <v>62</v>
      </c>
      <c r="B23" s="37"/>
      <c r="C23" s="37"/>
      <c r="D23" s="37"/>
      <c r="E23" s="37"/>
      <c r="F23" s="37"/>
      <c r="G23" s="37"/>
      <c r="H23" s="37"/>
      <c r="I23" s="37"/>
      <c r="J23" s="37"/>
      <c r="K23" s="37"/>
      <c r="L23" s="37"/>
      <c r="M23" s="37"/>
      <c r="N23" s="37"/>
      <c r="O23" s="37"/>
      <c r="P23" s="37"/>
      <c r="Q23" s="37"/>
      <c r="R23" s="37"/>
      <c r="S23" s="37"/>
      <c r="T23" s="37"/>
      <c r="U23" s="37"/>
      <c r="V23" s="37"/>
    </row>
    <row r="24" spans="1:22" ht="15.75" customHeight="1" thickBot="1" x14ac:dyDescent="0.3">
      <c r="A24" s="38" t="s">
        <v>3</v>
      </c>
      <c r="B24" s="40">
        <v>2020</v>
      </c>
      <c r="C24" s="41"/>
      <c r="D24" s="41"/>
      <c r="E24" s="41"/>
      <c r="F24" s="41"/>
      <c r="G24" s="41"/>
      <c r="H24" s="42"/>
      <c r="I24" s="40">
        <v>2021</v>
      </c>
      <c r="J24" s="41"/>
      <c r="K24" s="41"/>
      <c r="L24" s="41"/>
      <c r="M24" s="41"/>
      <c r="N24" s="41"/>
      <c r="O24" s="42"/>
      <c r="P24" s="43">
        <v>2022</v>
      </c>
      <c r="Q24" s="44"/>
      <c r="R24" s="44"/>
      <c r="S24" s="44"/>
      <c r="T24" s="44"/>
      <c r="U24" s="44"/>
      <c r="V24" s="45"/>
    </row>
    <row r="25" spans="1:22" ht="30" customHeight="1" thickBot="1" x14ac:dyDescent="0.3">
      <c r="A25" s="39"/>
      <c r="B25" s="8" t="s">
        <v>0</v>
      </c>
      <c r="C25" s="5" t="s">
        <v>1</v>
      </c>
      <c r="D25" s="5" t="s">
        <v>10</v>
      </c>
      <c r="E25" s="5" t="s">
        <v>11</v>
      </c>
      <c r="F25" s="5" t="s">
        <v>77</v>
      </c>
      <c r="G25" s="5" t="s">
        <v>12</v>
      </c>
      <c r="H25" s="9" t="s">
        <v>13</v>
      </c>
      <c r="I25" s="8" t="s">
        <v>0</v>
      </c>
      <c r="J25" s="5" t="s">
        <v>1</v>
      </c>
      <c r="K25" s="5" t="s">
        <v>10</v>
      </c>
      <c r="L25" s="5" t="s">
        <v>11</v>
      </c>
      <c r="M25" s="5" t="s">
        <v>77</v>
      </c>
      <c r="N25" s="5" t="s">
        <v>12</v>
      </c>
      <c r="O25" s="9" t="s">
        <v>13</v>
      </c>
      <c r="P25" s="8" t="s">
        <v>0</v>
      </c>
      <c r="Q25" s="5" t="s">
        <v>1</v>
      </c>
      <c r="R25" s="5" t="s">
        <v>10</v>
      </c>
      <c r="S25" s="5" t="s">
        <v>11</v>
      </c>
      <c r="T25" s="5" t="s">
        <v>77</v>
      </c>
      <c r="U25" s="5" t="s">
        <v>12</v>
      </c>
      <c r="V25" s="12" t="s">
        <v>13</v>
      </c>
    </row>
    <row r="26" spans="1:22" ht="15.75" customHeight="1" thickBot="1" x14ac:dyDescent="0.3">
      <c r="A26" s="20" t="s">
        <v>63</v>
      </c>
      <c r="B26" s="13">
        <v>20</v>
      </c>
      <c r="C26" s="15">
        <v>17</v>
      </c>
      <c r="D26" s="15">
        <v>2</v>
      </c>
      <c r="E26" s="15">
        <v>0</v>
      </c>
      <c r="F26" s="15">
        <v>1</v>
      </c>
      <c r="G26" s="15">
        <v>1</v>
      </c>
      <c r="H26" s="26">
        <f>G26/B26</f>
        <v>0.05</v>
      </c>
      <c r="I26" s="13">
        <v>15</v>
      </c>
      <c r="J26" s="15">
        <v>4</v>
      </c>
      <c r="K26" s="15">
        <v>0</v>
      </c>
      <c r="L26" s="15">
        <v>0</v>
      </c>
      <c r="M26" s="15">
        <v>0</v>
      </c>
      <c r="N26" s="15">
        <v>0</v>
      </c>
      <c r="O26" s="26">
        <f>N26/I26</f>
        <v>0</v>
      </c>
      <c r="P26" s="13">
        <v>10</v>
      </c>
      <c r="Q26" s="15">
        <v>2</v>
      </c>
      <c r="R26" s="15">
        <v>0</v>
      </c>
      <c r="S26" s="15">
        <v>0</v>
      </c>
      <c r="T26" s="15">
        <v>0</v>
      </c>
      <c r="U26" s="15">
        <v>0</v>
      </c>
      <c r="V26" s="26">
        <f>U26/P26</f>
        <v>0</v>
      </c>
    </row>
    <row r="27" spans="1:22" ht="15.75" customHeight="1" thickBot="1" x14ac:dyDescent="0.3">
      <c r="A27" s="20" t="s">
        <v>88</v>
      </c>
      <c r="B27" s="13" t="s">
        <v>2</v>
      </c>
      <c r="C27" s="13" t="s">
        <v>2</v>
      </c>
      <c r="D27" s="13" t="s">
        <v>2</v>
      </c>
      <c r="E27" s="13" t="s">
        <v>2</v>
      </c>
      <c r="F27" s="13" t="s">
        <v>2</v>
      </c>
      <c r="G27" s="13" t="s">
        <v>2</v>
      </c>
      <c r="H27" s="11" t="s">
        <v>2</v>
      </c>
      <c r="I27" s="13">
        <v>40</v>
      </c>
      <c r="J27" s="15">
        <v>63</v>
      </c>
      <c r="K27" s="13">
        <v>40</v>
      </c>
      <c r="L27" s="13">
        <v>0</v>
      </c>
      <c r="M27" s="13">
        <v>4</v>
      </c>
      <c r="N27" s="13">
        <v>39</v>
      </c>
      <c r="O27" s="11">
        <f>N27/I27</f>
        <v>0.97499999999999998</v>
      </c>
      <c r="P27" s="13">
        <v>35</v>
      </c>
      <c r="Q27" s="15">
        <v>48</v>
      </c>
      <c r="R27" s="13">
        <v>34</v>
      </c>
      <c r="S27" s="13">
        <v>1</v>
      </c>
      <c r="T27" s="13">
        <v>4</v>
      </c>
      <c r="U27" s="13">
        <v>29</v>
      </c>
      <c r="V27" s="11">
        <f>U27/P27</f>
        <v>0.82857142857142863</v>
      </c>
    </row>
    <row r="28" spans="1:22" ht="15.75" customHeight="1" thickBot="1" x14ac:dyDescent="0.3">
      <c r="A28" s="20" t="s">
        <v>89</v>
      </c>
      <c r="B28" s="13">
        <v>40</v>
      </c>
      <c r="C28" s="15">
        <v>36</v>
      </c>
      <c r="D28" s="15">
        <v>4</v>
      </c>
      <c r="E28" s="15">
        <v>0</v>
      </c>
      <c r="F28" s="15">
        <v>0</v>
      </c>
      <c r="G28" s="15">
        <v>4</v>
      </c>
      <c r="H28" s="26">
        <f>G28/B28</f>
        <v>0.1</v>
      </c>
      <c r="I28" s="13">
        <v>40</v>
      </c>
      <c r="J28" s="15">
        <v>5</v>
      </c>
      <c r="K28" s="15">
        <v>2</v>
      </c>
      <c r="L28" s="15">
        <v>0</v>
      </c>
      <c r="M28" s="15">
        <v>0</v>
      </c>
      <c r="N28" s="15">
        <v>2</v>
      </c>
      <c r="O28" s="26">
        <f>N28/I28</f>
        <v>0.05</v>
      </c>
      <c r="P28" s="13">
        <v>10</v>
      </c>
      <c r="Q28" s="15">
        <v>9</v>
      </c>
      <c r="R28" s="15">
        <v>1</v>
      </c>
      <c r="S28" s="15">
        <v>0</v>
      </c>
      <c r="T28" s="15">
        <v>0</v>
      </c>
      <c r="U28" s="15">
        <v>1</v>
      </c>
      <c r="V28" s="26">
        <f>U28/P28</f>
        <v>0.1</v>
      </c>
    </row>
    <row r="29" spans="1:22" ht="15.75" customHeight="1" thickBot="1" x14ac:dyDescent="0.3">
      <c r="A29" s="20" t="s">
        <v>90</v>
      </c>
      <c r="B29" s="13">
        <v>15</v>
      </c>
      <c r="C29" s="15">
        <v>20</v>
      </c>
      <c r="D29" s="2">
        <v>5</v>
      </c>
      <c r="E29" s="2">
        <v>0</v>
      </c>
      <c r="F29" s="2">
        <v>0</v>
      </c>
      <c r="G29" s="2">
        <v>5</v>
      </c>
      <c r="H29" s="26">
        <f>G29/B29</f>
        <v>0.33333333333333331</v>
      </c>
      <c r="I29" s="13">
        <v>15</v>
      </c>
      <c r="J29" s="15">
        <v>6</v>
      </c>
      <c r="K29" s="2">
        <v>2</v>
      </c>
      <c r="L29" s="2">
        <v>0</v>
      </c>
      <c r="M29" s="2">
        <v>0</v>
      </c>
      <c r="N29" s="2">
        <v>2</v>
      </c>
      <c r="O29" s="26">
        <f>N29/I29</f>
        <v>0.13333333333333333</v>
      </c>
      <c r="P29" s="13">
        <v>10</v>
      </c>
      <c r="Q29" s="15">
        <v>7</v>
      </c>
      <c r="R29" s="2">
        <v>0</v>
      </c>
      <c r="S29" s="2">
        <v>0</v>
      </c>
      <c r="T29" s="2">
        <v>0</v>
      </c>
      <c r="U29" s="2">
        <v>0</v>
      </c>
      <c r="V29" s="26">
        <f>U29/P29</f>
        <v>0</v>
      </c>
    </row>
    <row r="30" spans="1:22" ht="15.75" customHeight="1" thickBot="1" x14ac:dyDescent="0.3">
      <c r="A30" s="6" t="s">
        <v>4</v>
      </c>
      <c r="B30" s="4">
        <f>SUM(B26:B29)</f>
        <v>75</v>
      </c>
      <c r="C30" s="4">
        <f t="shared" ref="C30:G30" si="24">SUM(C26:C29)</f>
        <v>73</v>
      </c>
      <c r="D30" s="4">
        <f t="shared" si="24"/>
        <v>11</v>
      </c>
      <c r="E30" s="4">
        <f t="shared" si="24"/>
        <v>0</v>
      </c>
      <c r="F30" s="4">
        <f t="shared" si="24"/>
        <v>1</v>
      </c>
      <c r="G30" s="4">
        <f t="shared" si="24"/>
        <v>10</v>
      </c>
      <c r="H30" s="34">
        <f t="shared" ref="H30" si="25">G30/B30</f>
        <v>0.13333333333333333</v>
      </c>
      <c r="I30" s="4">
        <f>SUM(I26:I29)</f>
        <v>110</v>
      </c>
      <c r="J30" s="4">
        <f t="shared" ref="J30" si="26">SUM(J26:J29)</f>
        <v>78</v>
      </c>
      <c r="K30" s="4">
        <f t="shared" ref="K30" si="27">SUM(K26:K29)</f>
        <v>44</v>
      </c>
      <c r="L30" s="4">
        <f t="shared" ref="L30:M30" si="28">SUM(L26:L29)</f>
        <v>0</v>
      </c>
      <c r="M30" s="4">
        <f t="shared" si="28"/>
        <v>4</v>
      </c>
      <c r="N30" s="4">
        <f t="shared" ref="N30" si="29">SUM(N26:N29)</f>
        <v>43</v>
      </c>
      <c r="O30" s="34">
        <f t="shared" ref="O30" si="30">N30/I30</f>
        <v>0.39090909090909093</v>
      </c>
      <c r="P30" s="4">
        <f>SUM(P26:P29)</f>
        <v>65</v>
      </c>
      <c r="Q30" s="4">
        <f t="shared" ref="Q30" si="31">SUM(Q26:Q29)</f>
        <v>66</v>
      </c>
      <c r="R30" s="4">
        <f t="shared" ref="R30" si="32">SUM(R26:R29)</f>
        <v>35</v>
      </c>
      <c r="S30" s="4">
        <f t="shared" ref="S30:T30" si="33">SUM(S26:S29)</f>
        <v>1</v>
      </c>
      <c r="T30" s="4">
        <f t="shared" si="33"/>
        <v>4</v>
      </c>
      <c r="U30" s="4">
        <f t="shared" ref="U30" si="34">SUM(U26:U29)</f>
        <v>30</v>
      </c>
      <c r="V30" s="34">
        <f t="shared" ref="V30" si="35">U30/P30</f>
        <v>0.46153846153846156</v>
      </c>
    </row>
    <row r="32" spans="1:22" x14ac:dyDescent="0.25">
      <c r="A32" s="23" t="s">
        <v>95</v>
      </c>
    </row>
    <row r="33" spans="1:1" ht="3" customHeight="1" x14ac:dyDescent="0.25"/>
    <row r="34" spans="1:1" x14ac:dyDescent="0.25">
      <c r="A34" s="23" t="s">
        <v>78</v>
      </c>
    </row>
  </sheetData>
  <sortState ref="A26:V29">
    <sortCondition ref="A26"/>
  </sortState>
  <mergeCells count="15">
    <mergeCell ref="A2:A3"/>
    <mergeCell ref="B2:H2"/>
    <mergeCell ref="I2:O2"/>
    <mergeCell ref="P2:V2"/>
    <mergeCell ref="A1:V1"/>
    <mergeCell ref="A23:V23"/>
    <mergeCell ref="A24:A25"/>
    <mergeCell ref="B24:H24"/>
    <mergeCell ref="I24:O24"/>
    <mergeCell ref="P24:V24"/>
    <mergeCell ref="A14:V14"/>
    <mergeCell ref="A15:A16"/>
    <mergeCell ref="B15:H15"/>
    <mergeCell ref="I15:O15"/>
    <mergeCell ref="P15:V15"/>
  </mergeCells>
  <pageMargins left="0.511811024" right="0.511811024" top="0.78740157499999996" bottom="0.78740157499999996" header="0.31496062000000002" footer="0.31496062000000002"/>
  <ignoredErrors>
    <ignoredError sqref="O12 H12 H4 H17 H21 H30 O30" formula="1"/>
    <ignoredError sqref="P12:U12 O4" formula="1" formulaRange="1"/>
    <ignoredError sqref="M4:N4"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dimension ref="A1:V23"/>
  <sheetViews>
    <sheetView showGridLines="0" zoomScale="85" zoomScaleNormal="85" workbookViewId="0">
      <selection activeCell="A24" sqref="A24"/>
    </sheetView>
  </sheetViews>
  <sheetFormatPr defaultRowHeight="15" x14ac:dyDescent="0.25"/>
  <cols>
    <col min="1" max="1" width="67.7109375" customWidth="1"/>
    <col min="2" max="3" width="8.7109375" customWidth="1"/>
    <col min="4" max="4" width="12.7109375" customWidth="1"/>
    <col min="5" max="5" width="8.7109375" customWidth="1"/>
    <col min="6" max="6" width="14.7109375" customWidth="1"/>
    <col min="7" max="7" width="12.7109375" customWidth="1"/>
    <col min="8" max="8" width="9.7109375" customWidth="1"/>
    <col min="9" max="10" width="8.7109375" customWidth="1"/>
    <col min="11" max="11" width="12.7109375" customWidth="1"/>
    <col min="12" max="12" width="8.7109375" customWidth="1"/>
    <col min="13" max="13" width="14.7109375" customWidth="1"/>
    <col min="14" max="14" width="12.7109375" customWidth="1"/>
    <col min="15" max="15" width="9.7109375" customWidth="1"/>
    <col min="16" max="17" width="8.7109375" customWidth="1"/>
    <col min="18" max="18" width="12.7109375" customWidth="1"/>
    <col min="19" max="19" width="8.7109375" customWidth="1"/>
    <col min="20" max="20" width="14.7109375" customWidth="1"/>
    <col min="21" max="21" width="12.7109375" customWidth="1"/>
    <col min="22" max="22" width="9.7109375" customWidth="1"/>
  </cols>
  <sheetData>
    <row r="1" spans="1:22" ht="50.1" customHeight="1" thickBot="1" x14ac:dyDescent="0.3">
      <c r="A1" s="37" t="s">
        <v>42</v>
      </c>
      <c r="B1" s="37"/>
      <c r="C1" s="37"/>
      <c r="D1" s="37"/>
      <c r="E1" s="37"/>
      <c r="F1" s="37"/>
      <c r="G1" s="37"/>
      <c r="H1" s="37"/>
      <c r="I1" s="37"/>
      <c r="J1" s="37"/>
      <c r="K1" s="37"/>
      <c r="L1" s="37"/>
      <c r="M1" s="37"/>
      <c r="N1" s="37"/>
      <c r="O1" s="37"/>
      <c r="P1" s="37"/>
      <c r="Q1" s="37"/>
      <c r="R1" s="37"/>
      <c r="S1" s="37"/>
      <c r="T1" s="37"/>
      <c r="U1" s="37"/>
      <c r="V1" s="37"/>
    </row>
    <row r="2" spans="1:22" ht="15.75" thickBot="1" x14ac:dyDescent="0.3">
      <c r="A2" s="38" t="s">
        <v>3</v>
      </c>
      <c r="B2" s="40">
        <v>2020</v>
      </c>
      <c r="C2" s="41"/>
      <c r="D2" s="41"/>
      <c r="E2" s="41"/>
      <c r="F2" s="41"/>
      <c r="G2" s="41"/>
      <c r="H2" s="42"/>
      <c r="I2" s="40">
        <v>2021</v>
      </c>
      <c r="J2" s="41"/>
      <c r="K2" s="41"/>
      <c r="L2" s="41"/>
      <c r="M2" s="41"/>
      <c r="N2" s="41"/>
      <c r="O2" s="42"/>
      <c r="P2" s="43">
        <v>2022</v>
      </c>
      <c r="Q2" s="44"/>
      <c r="R2" s="44"/>
      <c r="S2" s="44"/>
      <c r="T2" s="44"/>
      <c r="U2" s="44"/>
      <c r="V2" s="45"/>
    </row>
    <row r="3" spans="1:22" ht="30" customHeight="1" thickBot="1" x14ac:dyDescent="0.3">
      <c r="A3" s="39"/>
      <c r="B3" s="8" t="s">
        <v>0</v>
      </c>
      <c r="C3" s="5" t="s">
        <v>1</v>
      </c>
      <c r="D3" s="5" t="s">
        <v>10</v>
      </c>
      <c r="E3" s="5" t="s">
        <v>11</v>
      </c>
      <c r="F3" s="5" t="s">
        <v>77</v>
      </c>
      <c r="G3" s="5" t="s">
        <v>12</v>
      </c>
      <c r="H3" s="9" t="s">
        <v>13</v>
      </c>
      <c r="I3" s="8" t="s">
        <v>0</v>
      </c>
      <c r="J3" s="5" t="s">
        <v>1</v>
      </c>
      <c r="K3" s="5" t="s">
        <v>10</v>
      </c>
      <c r="L3" s="5" t="s">
        <v>11</v>
      </c>
      <c r="M3" s="5" t="s">
        <v>77</v>
      </c>
      <c r="N3" s="5" t="s">
        <v>12</v>
      </c>
      <c r="O3" s="9" t="s">
        <v>13</v>
      </c>
      <c r="P3" s="8" t="s">
        <v>0</v>
      </c>
      <c r="Q3" s="5" t="s">
        <v>1</v>
      </c>
      <c r="R3" s="5" t="s">
        <v>10</v>
      </c>
      <c r="S3" s="5" t="s">
        <v>11</v>
      </c>
      <c r="T3" s="5" t="s">
        <v>77</v>
      </c>
      <c r="U3" s="5" t="s">
        <v>12</v>
      </c>
      <c r="V3" s="12" t="s">
        <v>13</v>
      </c>
    </row>
    <row r="4" spans="1:22" ht="15.75" customHeight="1" thickBot="1" x14ac:dyDescent="0.3">
      <c r="A4" s="20" t="s">
        <v>37</v>
      </c>
      <c r="B4" s="13">
        <v>8</v>
      </c>
      <c r="C4" s="15">
        <v>43</v>
      </c>
      <c r="D4" s="2">
        <v>17</v>
      </c>
      <c r="E4" s="2">
        <v>8</v>
      </c>
      <c r="F4" s="2">
        <v>3</v>
      </c>
      <c r="G4" s="2">
        <v>6</v>
      </c>
      <c r="H4" s="16">
        <f t="shared" ref="H4:H9" si="0">G4/B4</f>
        <v>0.75</v>
      </c>
      <c r="I4" s="13">
        <v>22</v>
      </c>
      <c r="J4" s="15">
        <v>45</v>
      </c>
      <c r="K4" s="2">
        <v>25</v>
      </c>
      <c r="L4" s="2">
        <v>11</v>
      </c>
      <c r="M4" s="2">
        <v>2</v>
      </c>
      <c r="N4" s="2">
        <v>12</v>
      </c>
      <c r="O4" s="16">
        <f t="shared" ref="O4:O9" si="1">N4/I4</f>
        <v>0.54545454545454541</v>
      </c>
      <c r="P4" s="13">
        <v>21</v>
      </c>
      <c r="Q4" s="15">
        <v>22</v>
      </c>
      <c r="R4" s="2">
        <v>15</v>
      </c>
      <c r="S4" s="2">
        <v>4</v>
      </c>
      <c r="T4" s="2">
        <v>3</v>
      </c>
      <c r="U4" s="2">
        <v>8</v>
      </c>
      <c r="V4" s="27">
        <f t="shared" ref="V4:V9" si="2">U4/P4</f>
        <v>0.38095238095238093</v>
      </c>
    </row>
    <row r="5" spans="1:22" ht="15.75" customHeight="1" thickBot="1" x14ac:dyDescent="0.3">
      <c r="A5" s="20" t="s">
        <v>71</v>
      </c>
      <c r="B5" s="14">
        <v>8</v>
      </c>
      <c r="C5" s="2">
        <v>47</v>
      </c>
      <c r="D5" s="15">
        <v>19</v>
      </c>
      <c r="E5" s="15">
        <v>12</v>
      </c>
      <c r="F5" s="15">
        <v>2</v>
      </c>
      <c r="G5" s="15">
        <v>5</v>
      </c>
      <c r="H5" s="16">
        <f t="shared" si="0"/>
        <v>0.625</v>
      </c>
      <c r="I5" s="14">
        <v>22</v>
      </c>
      <c r="J5" s="2">
        <v>44</v>
      </c>
      <c r="K5" s="15">
        <v>26</v>
      </c>
      <c r="L5" s="15">
        <v>7</v>
      </c>
      <c r="M5" s="15">
        <v>2</v>
      </c>
      <c r="N5" s="15">
        <v>17</v>
      </c>
      <c r="O5" s="16">
        <f t="shared" si="1"/>
        <v>0.77272727272727271</v>
      </c>
      <c r="P5" s="14">
        <v>21</v>
      </c>
      <c r="Q5" s="2">
        <v>20</v>
      </c>
      <c r="R5" s="15">
        <v>11</v>
      </c>
      <c r="S5" s="15">
        <v>4</v>
      </c>
      <c r="T5" s="15">
        <v>2</v>
      </c>
      <c r="U5" s="15">
        <v>5</v>
      </c>
      <c r="V5" s="27">
        <f t="shared" si="2"/>
        <v>0.23809523809523808</v>
      </c>
    </row>
    <row r="6" spans="1:22" ht="15.75" customHeight="1" thickBot="1" x14ac:dyDescent="0.3">
      <c r="A6" s="20" t="s">
        <v>70</v>
      </c>
      <c r="B6" s="14">
        <v>8</v>
      </c>
      <c r="C6" s="2">
        <v>60</v>
      </c>
      <c r="D6" s="15">
        <v>22</v>
      </c>
      <c r="E6" s="15">
        <v>11</v>
      </c>
      <c r="F6" s="15">
        <v>4</v>
      </c>
      <c r="G6" s="15">
        <v>7</v>
      </c>
      <c r="H6" s="16">
        <f t="shared" si="0"/>
        <v>0.875</v>
      </c>
      <c r="I6" s="14">
        <v>22</v>
      </c>
      <c r="J6" s="2">
        <v>63</v>
      </c>
      <c r="K6" s="15">
        <v>32</v>
      </c>
      <c r="L6" s="15">
        <v>17</v>
      </c>
      <c r="M6" s="15">
        <v>4</v>
      </c>
      <c r="N6" s="15">
        <v>11</v>
      </c>
      <c r="O6" s="16">
        <f t="shared" si="1"/>
        <v>0.5</v>
      </c>
      <c r="P6" s="14">
        <v>21</v>
      </c>
      <c r="Q6" s="2">
        <v>26</v>
      </c>
      <c r="R6" s="15">
        <v>20</v>
      </c>
      <c r="S6" s="15">
        <v>6</v>
      </c>
      <c r="T6" s="15">
        <v>3</v>
      </c>
      <c r="U6" s="15">
        <v>11</v>
      </c>
      <c r="V6" s="16">
        <f t="shared" si="2"/>
        <v>0.52380952380952384</v>
      </c>
    </row>
    <row r="7" spans="1:22" ht="15.75" customHeight="1" thickBot="1" x14ac:dyDescent="0.3">
      <c r="A7" s="20" t="s">
        <v>38</v>
      </c>
      <c r="B7" s="14">
        <v>8</v>
      </c>
      <c r="C7" s="2">
        <v>60</v>
      </c>
      <c r="D7" s="15">
        <v>16</v>
      </c>
      <c r="E7" s="15">
        <v>9</v>
      </c>
      <c r="F7" s="15">
        <v>1</v>
      </c>
      <c r="G7" s="15">
        <v>6</v>
      </c>
      <c r="H7" s="16">
        <f t="shared" si="0"/>
        <v>0.75</v>
      </c>
      <c r="I7" s="14">
        <v>22</v>
      </c>
      <c r="J7" s="2">
        <v>55</v>
      </c>
      <c r="K7" s="15">
        <v>29</v>
      </c>
      <c r="L7" s="15">
        <v>12</v>
      </c>
      <c r="M7" s="15">
        <v>5</v>
      </c>
      <c r="N7" s="15">
        <v>12</v>
      </c>
      <c r="O7" s="16">
        <f t="shared" si="1"/>
        <v>0.54545454545454541</v>
      </c>
      <c r="P7" s="14">
        <v>21</v>
      </c>
      <c r="Q7" s="2">
        <v>23</v>
      </c>
      <c r="R7" s="15">
        <v>13</v>
      </c>
      <c r="S7" s="15">
        <v>5</v>
      </c>
      <c r="T7" s="15">
        <v>2</v>
      </c>
      <c r="U7" s="15">
        <v>6</v>
      </c>
      <c r="V7" s="27">
        <f t="shared" si="2"/>
        <v>0.2857142857142857</v>
      </c>
    </row>
    <row r="8" spans="1:22" ht="15.75" customHeight="1" thickBot="1" x14ac:dyDescent="0.3">
      <c r="A8" s="20" t="s">
        <v>39</v>
      </c>
      <c r="B8" s="14">
        <v>8</v>
      </c>
      <c r="C8" s="2">
        <v>48</v>
      </c>
      <c r="D8" s="2">
        <v>18</v>
      </c>
      <c r="E8" s="2">
        <v>7</v>
      </c>
      <c r="F8" s="2">
        <v>4</v>
      </c>
      <c r="G8" s="2">
        <v>7</v>
      </c>
      <c r="H8" s="16">
        <f t="shared" si="0"/>
        <v>0.875</v>
      </c>
      <c r="I8" s="14">
        <v>22</v>
      </c>
      <c r="J8" s="2">
        <v>53</v>
      </c>
      <c r="K8" s="2">
        <v>33</v>
      </c>
      <c r="L8" s="2">
        <v>17</v>
      </c>
      <c r="M8" s="2">
        <v>4</v>
      </c>
      <c r="N8" s="2">
        <v>12</v>
      </c>
      <c r="O8" s="16">
        <f t="shared" si="1"/>
        <v>0.54545454545454541</v>
      </c>
      <c r="P8" s="14">
        <v>21</v>
      </c>
      <c r="Q8" s="2">
        <v>22</v>
      </c>
      <c r="R8" s="2">
        <v>15</v>
      </c>
      <c r="S8" s="2">
        <v>6</v>
      </c>
      <c r="T8" s="2">
        <v>3</v>
      </c>
      <c r="U8" s="2">
        <v>6</v>
      </c>
      <c r="V8" s="27">
        <f t="shared" si="2"/>
        <v>0.2857142857142857</v>
      </c>
    </row>
    <row r="9" spans="1:22" ht="15.75" customHeight="1" thickBot="1" x14ac:dyDescent="0.3">
      <c r="A9" s="6" t="s">
        <v>4</v>
      </c>
      <c r="B9" s="4">
        <f>SUM(B4:B8)</f>
        <v>40</v>
      </c>
      <c r="C9" s="4">
        <f t="shared" ref="C9:G9" si="3">SUM(C4:C8)</f>
        <v>258</v>
      </c>
      <c r="D9" s="4">
        <f t="shared" si="3"/>
        <v>92</v>
      </c>
      <c r="E9" s="4">
        <f t="shared" si="3"/>
        <v>47</v>
      </c>
      <c r="F9" s="4">
        <f t="shared" si="3"/>
        <v>14</v>
      </c>
      <c r="G9" s="4">
        <f t="shared" si="3"/>
        <v>31</v>
      </c>
      <c r="H9" s="3">
        <f t="shared" si="0"/>
        <v>0.77500000000000002</v>
      </c>
      <c r="I9" s="4">
        <f t="shared" ref="I9:N9" si="4">SUM(I4:I8)</f>
        <v>110</v>
      </c>
      <c r="J9" s="4">
        <f t="shared" si="4"/>
        <v>260</v>
      </c>
      <c r="K9" s="4">
        <f t="shared" si="4"/>
        <v>145</v>
      </c>
      <c r="L9" s="4">
        <f t="shared" si="4"/>
        <v>64</v>
      </c>
      <c r="M9" s="4">
        <f t="shared" si="4"/>
        <v>17</v>
      </c>
      <c r="N9" s="4">
        <f t="shared" si="4"/>
        <v>64</v>
      </c>
      <c r="O9" s="3">
        <f t="shared" si="1"/>
        <v>0.58181818181818179</v>
      </c>
      <c r="P9" s="4">
        <f t="shared" ref="P9:U9" si="5">SUM(P4:P8)</f>
        <v>105</v>
      </c>
      <c r="Q9" s="4">
        <f t="shared" si="5"/>
        <v>113</v>
      </c>
      <c r="R9" s="4">
        <f t="shared" si="5"/>
        <v>74</v>
      </c>
      <c r="S9" s="4">
        <f t="shared" si="5"/>
        <v>25</v>
      </c>
      <c r="T9" s="4">
        <f t="shared" si="5"/>
        <v>13</v>
      </c>
      <c r="U9" s="4">
        <f t="shared" si="5"/>
        <v>36</v>
      </c>
      <c r="V9" s="28">
        <f t="shared" si="2"/>
        <v>0.34285714285714286</v>
      </c>
    </row>
    <row r="10" spans="1:22" ht="15.75" customHeight="1" x14ac:dyDescent="0.25"/>
    <row r="11" spans="1:22" ht="50.1" customHeight="1" thickBot="1" x14ac:dyDescent="0.3">
      <c r="A11" s="37" t="s">
        <v>45</v>
      </c>
      <c r="B11" s="37"/>
      <c r="C11" s="37"/>
      <c r="D11" s="37"/>
      <c r="E11" s="37"/>
      <c r="F11" s="37"/>
      <c r="G11" s="37"/>
      <c r="H11" s="37"/>
      <c r="I11" s="37"/>
      <c r="J11" s="37"/>
      <c r="K11" s="37"/>
      <c r="L11" s="37"/>
      <c r="M11" s="37"/>
      <c r="N11" s="37"/>
      <c r="O11" s="37"/>
      <c r="P11" s="37"/>
      <c r="Q11" s="37"/>
      <c r="R11" s="37"/>
      <c r="S11" s="37"/>
      <c r="T11" s="37"/>
      <c r="U11" s="37"/>
      <c r="V11" s="37"/>
    </row>
    <row r="12" spans="1:22" ht="15.75" thickBot="1" x14ac:dyDescent="0.3">
      <c r="A12" s="38" t="s">
        <v>3</v>
      </c>
      <c r="B12" s="40">
        <v>2020</v>
      </c>
      <c r="C12" s="41"/>
      <c r="D12" s="41"/>
      <c r="E12" s="41"/>
      <c r="F12" s="41"/>
      <c r="G12" s="41"/>
      <c r="H12" s="42"/>
      <c r="I12" s="40">
        <v>2021</v>
      </c>
      <c r="J12" s="41"/>
      <c r="K12" s="41"/>
      <c r="L12" s="41"/>
      <c r="M12" s="41"/>
      <c r="N12" s="41"/>
      <c r="O12" s="42"/>
      <c r="P12" s="43">
        <v>2022</v>
      </c>
      <c r="Q12" s="44"/>
      <c r="R12" s="44"/>
      <c r="S12" s="44"/>
      <c r="T12" s="44"/>
      <c r="U12" s="44"/>
      <c r="V12" s="45"/>
    </row>
    <row r="13" spans="1:22" ht="30" customHeight="1" thickBot="1" x14ac:dyDescent="0.3">
      <c r="A13" s="39"/>
      <c r="B13" s="8" t="s">
        <v>0</v>
      </c>
      <c r="C13" s="5" t="s">
        <v>1</v>
      </c>
      <c r="D13" s="5" t="s">
        <v>10</v>
      </c>
      <c r="E13" s="5" t="s">
        <v>11</v>
      </c>
      <c r="F13" s="5" t="s">
        <v>77</v>
      </c>
      <c r="G13" s="5" t="s">
        <v>12</v>
      </c>
      <c r="H13" s="9" t="s">
        <v>13</v>
      </c>
      <c r="I13" s="8" t="s">
        <v>0</v>
      </c>
      <c r="J13" s="5" t="s">
        <v>1</v>
      </c>
      <c r="K13" s="5" t="s">
        <v>10</v>
      </c>
      <c r="L13" s="5" t="s">
        <v>11</v>
      </c>
      <c r="M13" s="5" t="s">
        <v>77</v>
      </c>
      <c r="N13" s="5" t="s">
        <v>12</v>
      </c>
      <c r="O13" s="9" t="s">
        <v>13</v>
      </c>
      <c r="P13" s="8" t="s">
        <v>0</v>
      </c>
      <c r="Q13" s="5" t="s">
        <v>1</v>
      </c>
      <c r="R13" s="5" t="s">
        <v>10</v>
      </c>
      <c r="S13" s="5" t="s">
        <v>11</v>
      </c>
      <c r="T13" s="5" t="s">
        <v>77</v>
      </c>
      <c r="U13" s="5" t="s">
        <v>12</v>
      </c>
      <c r="V13" s="12" t="s">
        <v>13</v>
      </c>
    </row>
    <row r="14" spans="1:22" ht="15.75" thickBot="1" x14ac:dyDescent="0.3">
      <c r="A14" s="20" t="s">
        <v>37</v>
      </c>
      <c r="B14" s="13">
        <v>42</v>
      </c>
      <c r="C14" s="15">
        <v>26</v>
      </c>
      <c r="D14" s="2">
        <v>26</v>
      </c>
      <c r="E14" s="2">
        <v>9</v>
      </c>
      <c r="F14" s="2">
        <v>1</v>
      </c>
      <c r="G14" s="2">
        <v>16</v>
      </c>
      <c r="H14" s="27">
        <f t="shared" ref="H14:H19" si="6">G14/B14</f>
        <v>0.38095238095238093</v>
      </c>
      <c r="I14" s="13">
        <v>28</v>
      </c>
      <c r="J14" s="15">
        <v>15</v>
      </c>
      <c r="K14" s="2">
        <v>12</v>
      </c>
      <c r="L14" s="2">
        <v>5</v>
      </c>
      <c r="M14" s="2">
        <v>0</v>
      </c>
      <c r="N14" s="2">
        <v>7</v>
      </c>
      <c r="O14" s="27">
        <f t="shared" ref="O14:O19" si="7">N14/I14</f>
        <v>0.25</v>
      </c>
      <c r="P14" s="13">
        <v>29</v>
      </c>
      <c r="Q14" s="15">
        <v>6</v>
      </c>
      <c r="R14" s="2">
        <v>6</v>
      </c>
      <c r="S14" s="2">
        <v>2</v>
      </c>
      <c r="T14" s="2">
        <v>0</v>
      </c>
      <c r="U14" s="2">
        <v>4</v>
      </c>
      <c r="V14" s="27">
        <f t="shared" ref="V14:V19" si="8">U14/P14</f>
        <v>0.13793103448275862</v>
      </c>
    </row>
    <row r="15" spans="1:22" ht="15.75" thickBot="1" x14ac:dyDescent="0.3">
      <c r="A15" s="20" t="s">
        <v>71</v>
      </c>
      <c r="B15" s="14">
        <v>42</v>
      </c>
      <c r="C15" s="2">
        <v>45</v>
      </c>
      <c r="D15" s="15">
        <v>50</v>
      </c>
      <c r="E15" s="15">
        <v>20</v>
      </c>
      <c r="F15" s="15">
        <v>2</v>
      </c>
      <c r="G15" s="15">
        <v>21</v>
      </c>
      <c r="H15" s="16">
        <f t="shared" si="6"/>
        <v>0.5</v>
      </c>
      <c r="I15" s="14">
        <v>28</v>
      </c>
      <c r="J15" s="2">
        <v>22</v>
      </c>
      <c r="K15" s="15">
        <v>18</v>
      </c>
      <c r="L15" s="15">
        <v>9</v>
      </c>
      <c r="M15" s="15">
        <v>1</v>
      </c>
      <c r="N15" s="15">
        <v>8</v>
      </c>
      <c r="O15" s="27">
        <f t="shared" si="7"/>
        <v>0.2857142857142857</v>
      </c>
      <c r="P15" s="14">
        <v>29</v>
      </c>
      <c r="Q15" s="2">
        <v>14</v>
      </c>
      <c r="R15" s="15">
        <v>14</v>
      </c>
      <c r="S15" s="15">
        <v>9</v>
      </c>
      <c r="T15" s="15">
        <v>0</v>
      </c>
      <c r="U15" s="15">
        <v>5</v>
      </c>
      <c r="V15" s="27">
        <f t="shared" si="8"/>
        <v>0.17241379310344829</v>
      </c>
    </row>
    <row r="16" spans="1:22" ht="15.75" customHeight="1" thickBot="1" x14ac:dyDescent="0.3">
      <c r="A16" s="20" t="s">
        <v>70</v>
      </c>
      <c r="B16" s="14">
        <v>42</v>
      </c>
      <c r="C16" s="2">
        <v>58</v>
      </c>
      <c r="D16" s="15">
        <v>53</v>
      </c>
      <c r="E16" s="15">
        <v>26</v>
      </c>
      <c r="F16" s="15">
        <v>2</v>
      </c>
      <c r="G16" s="15">
        <v>25</v>
      </c>
      <c r="H16" s="16">
        <f t="shared" si="6"/>
        <v>0.59523809523809523</v>
      </c>
      <c r="I16" s="14">
        <v>28</v>
      </c>
      <c r="J16" s="2">
        <v>53</v>
      </c>
      <c r="K16" s="15">
        <v>37</v>
      </c>
      <c r="L16" s="15">
        <v>16</v>
      </c>
      <c r="M16" s="15">
        <v>3</v>
      </c>
      <c r="N16" s="15">
        <v>17</v>
      </c>
      <c r="O16" s="16">
        <f t="shared" si="7"/>
        <v>0.6071428571428571</v>
      </c>
      <c r="P16" s="14">
        <v>29</v>
      </c>
      <c r="Q16" s="2">
        <v>37</v>
      </c>
      <c r="R16" s="15">
        <v>36</v>
      </c>
      <c r="S16" s="15">
        <v>21</v>
      </c>
      <c r="T16" s="15">
        <v>1</v>
      </c>
      <c r="U16" s="15">
        <v>14</v>
      </c>
      <c r="V16" s="27">
        <f t="shared" si="8"/>
        <v>0.48275862068965519</v>
      </c>
    </row>
    <row r="17" spans="1:22" ht="15.75" thickBot="1" x14ac:dyDescent="0.3">
      <c r="A17" s="20" t="s">
        <v>38</v>
      </c>
      <c r="B17" s="14">
        <v>42</v>
      </c>
      <c r="C17" s="2">
        <v>22</v>
      </c>
      <c r="D17" s="15">
        <v>20</v>
      </c>
      <c r="E17" s="15">
        <v>9</v>
      </c>
      <c r="F17" s="15">
        <v>1</v>
      </c>
      <c r="G17" s="15">
        <v>10</v>
      </c>
      <c r="H17" s="27">
        <f t="shared" si="6"/>
        <v>0.23809523809523808</v>
      </c>
      <c r="I17" s="14">
        <v>28</v>
      </c>
      <c r="J17" s="2">
        <v>16</v>
      </c>
      <c r="K17" s="15">
        <v>14</v>
      </c>
      <c r="L17" s="15">
        <v>4</v>
      </c>
      <c r="M17" s="15">
        <v>2</v>
      </c>
      <c r="N17" s="15">
        <v>6</v>
      </c>
      <c r="O17" s="27">
        <f t="shared" si="7"/>
        <v>0.21428571428571427</v>
      </c>
      <c r="P17" s="14">
        <v>29</v>
      </c>
      <c r="Q17" s="2">
        <v>13</v>
      </c>
      <c r="R17" s="15">
        <v>13</v>
      </c>
      <c r="S17" s="15">
        <v>8</v>
      </c>
      <c r="T17" s="15">
        <v>0</v>
      </c>
      <c r="U17" s="15">
        <v>5</v>
      </c>
      <c r="V17" s="27">
        <f t="shared" si="8"/>
        <v>0.17241379310344829</v>
      </c>
    </row>
    <row r="18" spans="1:22" ht="15.75" customHeight="1" thickBot="1" x14ac:dyDescent="0.3">
      <c r="A18" s="20" t="s">
        <v>39</v>
      </c>
      <c r="B18" s="14">
        <v>42</v>
      </c>
      <c r="C18" s="2">
        <v>19</v>
      </c>
      <c r="D18" s="2">
        <v>19</v>
      </c>
      <c r="E18" s="2">
        <v>12</v>
      </c>
      <c r="F18" s="2">
        <v>0</v>
      </c>
      <c r="G18" s="2">
        <v>7</v>
      </c>
      <c r="H18" s="27">
        <f t="shared" si="6"/>
        <v>0.16666666666666666</v>
      </c>
      <c r="I18" s="14">
        <v>28</v>
      </c>
      <c r="J18" s="2">
        <v>16</v>
      </c>
      <c r="K18" s="2">
        <v>10</v>
      </c>
      <c r="L18" s="2">
        <v>3</v>
      </c>
      <c r="M18" s="2">
        <v>1</v>
      </c>
      <c r="N18" s="2">
        <v>3</v>
      </c>
      <c r="O18" s="27">
        <f t="shared" si="7"/>
        <v>0.10714285714285714</v>
      </c>
      <c r="P18" s="14">
        <v>29</v>
      </c>
      <c r="Q18" s="2">
        <v>15</v>
      </c>
      <c r="R18" s="2">
        <v>15</v>
      </c>
      <c r="S18" s="2">
        <v>8</v>
      </c>
      <c r="T18" s="2">
        <v>0</v>
      </c>
      <c r="U18" s="2">
        <v>7</v>
      </c>
      <c r="V18" s="27">
        <f t="shared" si="8"/>
        <v>0.2413793103448276</v>
      </c>
    </row>
    <row r="19" spans="1:22" ht="15.75" thickBot="1" x14ac:dyDescent="0.3">
      <c r="A19" s="6" t="s">
        <v>4</v>
      </c>
      <c r="B19" s="4">
        <f>SUM(B14:B18)</f>
        <v>210</v>
      </c>
      <c r="C19" s="4">
        <f t="shared" ref="C19:G19" si="9">SUM(C14:C18)</f>
        <v>170</v>
      </c>
      <c r="D19" s="4">
        <f t="shared" si="9"/>
        <v>168</v>
      </c>
      <c r="E19" s="4">
        <f t="shared" si="9"/>
        <v>76</v>
      </c>
      <c r="F19" s="4">
        <f t="shared" si="9"/>
        <v>6</v>
      </c>
      <c r="G19" s="4">
        <f t="shared" si="9"/>
        <v>79</v>
      </c>
      <c r="H19" s="28">
        <f t="shared" si="6"/>
        <v>0.37619047619047619</v>
      </c>
      <c r="I19" s="4">
        <f t="shared" ref="I19:N19" si="10">SUM(I14:I18)</f>
        <v>140</v>
      </c>
      <c r="J19" s="4">
        <f t="shared" si="10"/>
        <v>122</v>
      </c>
      <c r="K19" s="4">
        <f t="shared" si="10"/>
        <v>91</v>
      </c>
      <c r="L19" s="4">
        <f t="shared" si="10"/>
        <v>37</v>
      </c>
      <c r="M19" s="4">
        <f t="shared" si="10"/>
        <v>7</v>
      </c>
      <c r="N19" s="4">
        <f t="shared" si="10"/>
        <v>41</v>
      </c>
      <c r="O19" s="28">
        <f t="shared" si="7"/>
        <v>0.29285714285714287</v>
      </c>
      <c r="P19" s="4">
        <f t="shared" ref="P19:U19" si="11">SUM(P14:P18)</f>
        <v>145</v>
      </c>
      <c r="Q19" s="4">
        <f t="shared" si="11"/>
        <v>85</v>
      </c>
      <c r="R19" s="4">
        <f t="shared" si="11"/>
        <v>84</v>
      </c>
      <c r="S19" s="4">
        <f t="shared" si="11"/>
        <v>48</v>
      </c>
      <c r="T19" s="4">
        <f t="shared" si="11"/>
        <v>1</v>
      </c>
      <c r="U19" s="4">
        <f t="shared" si="11"/>
        <v>35</v>
      </c>
      <c r="V19" s="28">
        <f t="shared" si="8"/>
        <v>0.2413793103448276</v>
      </c>
    </row>
    <row r="21" spans="1:22" x14ac:dyDescent="0.25">
      <c r="A21" s="23" t="s">
        <v>95</v>
      </c>
    </row>
    <row r="22" spans="1:22" ht="3" customHeight="1" x14ac:dyDescent="0.25"/>
    <row r="23" spans="1:22" x14ac:dyDescent="0.25">
      <c r="A23" s="23" t="s">
        <v>78</v>
      </c>
    </row>
  </sheetData>
  <sortState ref="A14:T18">
    <sortCondition ref="A14"/>
  </sortState>
  <mergeCells count="10">
    <mergeCell ref="A2:A3"/>
    <mergeCell ref="B2:H2"/>
    <mergeCell ref="I2:O2"/>
    <mergeCell ref="P2:V2"/>
    <mergeCell ref="A1:V1"/>
    <mergeCell ref="A11:V11"/>
    <mergeCell ref="A12:A13"/>
    <mergeCell ref="B12:H12"/>
    <mergeCell ref="I12:O12"/>
    <mergeCell ref="P12:V12"/>
  </mergeCells>
  <pageMargins left="0.511811024" right="0.511811024" top="0.78740157499999996" bottom="0.78740157499999996" header="0.31496062000000002" footer="0.31496062000000002"/>
  <pageSetup paperSize="9" orientation="portrait" r:id="rId1"/>
  <ignoredErrors>
    <ignoredError sqref="H9 O9 H19 O1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V19"/>
  <sheetViews>
    <sheetView showGridLines="0" zoomScale="85" zoomScaleNormal="85" workbookViewId="0">
      <selection activeCell="A20" sqref="A20"/>
    </sheetView>
  </sheetViews>
  <sheetFormatPr defaultRowHeight="15" x14ac:dyDescent="0.25"/>
  <cols>
    <col min="1" max="1" width="55.7109375" customWidth="1"/>
    <col min="2" max="3" width="8.7109375" customWidth="1"/>
    <col min="4" max="4" width="12.7109375" customWidth="1"/>
    <col min="5" max="5" width="8.7109375" customWidth="1"/>
    <col min="6" max="6" width="14.7109375" customWidth="1"/>
    <col min="7" max="7" width="12.7109375" customWidth="1"/>
    <col min="8" max="8" width="9.7109375" customWidth="1"/>
    <col min="9" max="10" width="8.7109375" customWidth="1"/>
    <col min="11" max="11" width="12.7109375" customWidth="1"/>
    <col min="12" max="12" width="8.7109375" customWidth="1"/>
    <col min="13" max="13" width="14.7109375" customWidth="1"/>
    <col min="14" max="14" width="12.7109375" customWidth="1"/>
    <col min="15" max="15" width="9.7109375" customWidth="1"/>
    <col min="16" max="17" width="8.7109375" customWidth="1"/>
    <col min="18" max="18" width="12.7109375" customWidth="1"/>
    <col min="19" max="19" width="8.7109375" customWidth="1"/>
    <col min="20" max="20" width="14.7109375" customWidth="1"/>
    <col min="21" max="21" width="12.7109375" customWidth="1"/>
    <col min="22" max="22" width="9.7109375" customWidth="1"/>
  </cols>
  <sheetData>
    <row r="1" spans="1:22" ht="50.1" customHeight="1" thickBot="1" x14ac:dyDescent="0.3">
      <c r="A1" s="37" t="s">
        <v>14</v>
      </c>
      <c r="B1" s="37"/>
      <c r="C1" s="37"/>
      <c r="D1" s="37"/>
      <c r="E1" s="37"/>
      <c r="F1" s="37"/>
      <c r="G1" s="37"/>
      <c r="H1" s="37"/>
      <c r="I1" s="37"/>
      <c r="J1" s="37"/>
      <c r="K1" s="37"/>
      <c r="L1" s="37"/>
      <c r="M1" s="37"/>
      <c r="N1" s="37"/>
      <c r="O1" s="37"/>
      <c r="P1" s="37"/>
      <c r="Q1" s="37"/>
      <c r="R1" s="37"/>
      <c r="S1" s="37"/>
      <c r="T1" s="37"/>
      <c r="U1" s="37"/>
      <c r="V1" s="37"/>
    </row>
    <row r="2" spans="1:22" ht="15.75" customHeight="1" thickBot="1" x14ac:dyDescent="0.3">
      <c r="A2" s="38" t="s">
        <v>3</v>
      </c>
      <c r="B2" s="40">
        <v>2020</v>
      </c>
      <c r="C2" s="41"/>
      <c r="D2" s="41"/>
      <c r="E2" s="41"/>
      <c r="F2" s="41"/>
      <c r="G2" s="41"/>
      <c r="H2" s="42"/>
      <c r="I2" s="40">
        <v>2021</v>
      </c>
      <c r="J2" s="41"/>
      <c r="K2" s="41"/>
      <c r="L2" s="41"/>
      <c r="M2" s="41"/>
      <c r="N2" s="41"/>
      <c r="O2" s="42"/>
      <c r="P2" s="43">
        <v>2022</v>
      </c>
      <c r="Q2" s="44"/>
      <c r="R2" s="44"/>
      <c r="S2" s="44"/>
      <c r="T2" s="44"/>
      <c r="U2" s="44"/>
      <c r="V2" s="45"/>
    </row>
    <row r="3" spans="1:22" ht="30" customHeight="1" thickBot="1" x14ac:dyDescent="0.3">
      <c r="A3" s="39"/>
      <c r="B3" s="8" t="s">
        <v>0</v>
      </c>
      <c r="C3" s="5" t="s">
        <v>1</v>
      </c>
      <c r="D3" s="5" t="s">
        <v>10</v>
      </c>
      <c r="E3" s="5" t="s">
        <v>11</v>
      </c>
      <c r="F3" s="5" t="s">
        <v>77</v>
      </c>
      <c r="G3" s="5" t="s">
        <v>12</v>
      </c>
      <c r="H3" s="9" t="s">
        <v>13</v>
      </c>
      <c r="I3" s="8" t="s">
        <v>0</v>
      </c>
      <c r="J3" s="5" t="s">
        <v>1</v>
      </c>
      <c r="K3" s="5" t="s">
        <v>10</v>
      </c>
      <c r="L3" s="5" t="s">
        <v>11</v>
      </c>
      <c r="M3" s="5" t="s">
        <v>77</v>
      </c>
      <c r="N3" s="5" t="s">
        <v>12</v>
      </c>
      <c r="O3" s="9" t="s">
        <v>13</v>
      </c>
      <c r="P3" s="8" t="s">
        <v>0</v>
      </c>
      <c r="Q3" s="5" t="s">
        <v>1</v>
      </c>
      <c r="R3" s="5" t="s">
        <v>10</v>
      </c>
      <c r="S3" s="5" t="s">
        <v>11</v>
      </c>
      <c r="T3" s="5" t="s">
        <v>77</v>
      </c>
      <c r="U3" s="5" t="s">
        <v>12</v>
      </c>
      <c r="V3" s="12" t="s">
        <v>13</v>
      </c>
    </row>
    <row r="4" spans="1:22" ht="15.75" customHeight="1" thickBot="1" x14ac:dyDescent="0.3">
      <c r="A4" s="20" t="s">
        <v>16</v>
      </c>
      <c r="B4" s="2">
        <v>20</v>
      </c>
      <c r="C4" s="2">
        <v>251</v>
      </c>
      <c r="D4" s="2">
        <v>73</v>
      </c>
      <c r="E4" s="2">
        <v>51</v>
      </c>
      <c r="F4" s="2">
        <v>6</v>
      </c>
      <c r="G4" s="2">
        <v>16</v>
      </c>
      <c r="H4" s="11">
        <f>G4/B4</f>
        <v>0.8</v>
      </c>
      <c r="I4" s="13">
        <v>30</v>
      </c>
      <c r="J4" s="15">
        <v>178</v>
      </c>
      <c r="K4" s="2">
        <v>52</v>
      </c>
      <c r="L4" s="2">
        <v>20</v>
      </c>
      <c r="M4" s="2">
        <v>4</v>
      </c>
      <c r="N4" s="2">
        <v>28</v>
      </c>
      <c r="O4" s="11">
        <f>N4/I4</f>
        <v>0.93333333333333335</v>
      </c>
      <c r="P4" s="13">
        <v>27</v>
      </c>
      <c r="Q4" s="15">
        <v>117</v>
      </c>
      <c r="R4" s="2">
        <v>58</v>
      </c>
      <c r="S4" s="2">
        <v>29</v>
      </c>
      <c r="T4" s="2">
        <v>10</v>
      </c>
      <c r="U4" s="2">
        <v>19</v>
      </c>
      <c r="V4" s="11">
        <f>U4/P4</f>
        <v>0.70370370370370372</v>
      </c>
    </row>
    <row r="5" spans="1:22" ht="15.75" customHeight="1" thickBot="1" x14ac:dyDescent="0.3">
      <c r="A5" s="20" t="s">
        <v>17</v>
      </c>
      <c r="B5" s="13" t="s">
        <v>2</v>
      </c>
      <c r="C5" s="15" t="s">
        <v>2</v>
      </c>
      <c r="D5" s="15" t="s">
        <v>2</v>
      </c>
      <c r="E5" s="15" t="s">
        <v>2</v>
      </c>
      <c r="F5" s="15" t="s">
        <v>2</v>
      </c>
      <c r="G5" s="15" t="s">
        <v>2</v>
      </c>
      <c r="H5" s="11" t="s">
        <v>2</v>
      </c>
      <c r="I5" s="13">
        <v>30</v>
      </c>
      <c r="J5" s="15">
        <v>153</v>
      </c>
      <c r="K5" s="15">
        <v>68</v>
      </c>
      <c r="L5" s="15">
        <v>36</v>
      </c>
      <c r="M5" s="15">
        <v>4</v>
      </c>
      <c r="N5" s="15">
        <v>28</v>
      </c>
      <c r="O5" s="11">
        <f>N5/I5</f>
        <v>0.93333333333333335</v>
      </c>
      <c r="P5" s="13">
        <v>27</v>
      </c>
      <c r="Q5" s="15">
        <v>88</v>
      </c>
      <c r="R5" s="15">
        <v>52</v>
      </c>
      <c r="S5" s="15">
        <v>21</v>
      </c>
      <c r="T5" s="15">
        <v>6</v>
      </c>
      <c r="U5" s="15">
        <v>25</v>
      </c>
      <c r="V5" s="11">
        <f>U5/P5</f>
        <v>0.92592592592592593</v>
      </c>
    </row>
    <row r="6" spans="1:22" ht="15.75" customHeight="1" thickBot="1" x14ac:dyDescent="0.3">
      <c r="A6" s="20" t="s">
        <v>18</v>
      </c>
      <c r="B6" s="13">
        <v>20</v>
      </c>
      <c r="C6" s="15">
        <v>151</v>
      </c>
      <c r="D6" s="15">
        <v>44</v>
      </c>
      <c r="E6" s="15">
        <v>24</v>
      </c>
      <c r="F6" s="15">
        <v>7</v>
      </c>
      <c r="G6" s="15">
        <v>13</v>
      </c>
      <c r="H6" s="16">
        <f>G6/B6</f>
        <v>0.65</v>
      </c>
      <c r="I6" s="13">
        <v>30</v>
      </c>
      <c r="J6" s="15">
        <v>133</v>
      </c>
      <c r="K6" s="15">
        <v>64</v>
      </c>
      <c r="L6" s="15">
        <v>34</v>
      </c>
      <c r="M6" s="15">
        <v>3</v>
      </c>
      <c r="N6" s="15">
        <v>27</v>
      </c>
      <c r="O6" s="16">
        <f>N6/I6</f>
        <v>0.9</v>
      </c>
      <c r="P6" s="13">
        <v>27</v>
      </c>
      <c r="Q6" s="15">
        <v>83</v>
      </c>
      <c r="R6" s="15">
        <v>50</v>
      </c>
      <c r="S6" s="15">
        <v>26</v>
      </c>
      <c r="T6" s="15">
        <v>7</v>
      </c>
      <c r="U6" s="15">
        <v>17</v>
      </c>
      <c r="V6" s="16">
        <f>U6/P6</f>
        <v>0.62962962962962965</v>
      </c>
    </row>
    <row r="7" spans="1:22" ht="15.75" customHeight="1" thickBot="1" x14ac:dyDescent="0.3">
      <c r="A7" s="6" t="s">
        <v>4</v>
      </c>
      <c r="B7" s="4">
        <f t="shared" ref="B7:G7" si="0">SUM(B4,B5,B6)</f>
        <v>40</v>
      </c>
      <c r="C7" s="4">
        <f t="shared" si="0"/>
        <v>402</v>
      </c>
      <c r="D7" s="4">
        <f t="shared" si="0"/>
        <v>117</v>
      </c>
      <c r="E7" s="4">
        <f t="shared" si="0"/>
        <v>75</v>
      </c>
      <c r="F7" s="4">
        <f t="shared" si="0"/>
        <v>13</v>
      </c>
      <c r="G7" s="4">
        <f t="shared" si="0"/>
        <v>29</v>
      </c>
      <c r="H7" s="3">
        <f>G7/B7</f>
        <v>0.72499999999999998</v>
      </c>
      <c r="I7" s="4">
        <f t="shared" ref="I7:N7" si="1">SUM(I4,I5,I6)</f>
        <v>90</v>
      </c>
      <c r="J7" s="4">
        <f t="shared" si="1"/>
        <v>464</v>
      </c>
      <c r="K7" s="4">
        <f t="shared" si="1"/>
        <v>184</v>
      </c>
      <c r="L7" s="4">
        <f t="shared" si="1"/>
        <v>90</v>
      </c>
      <c r="M7" s="4">
        <f t="shared" si="1"/>
        <v>11</v>
      </c>
      <c r="N7" s="4">
        <f t="shared" si="1"/>
        <v>83</v>
      </c>
      <c r="O7" s="3">
        <f>N7/I7</f>
        <v>0.92222222222222228</v>
      </c>
      <c r="P7" s="4">
        <f>SUM(P4,P5,P6)</f>
        <v>81</v>
      </c>
      <c r="Q7" s="4">
        <f t="shared" ref="Q7:T7" si="2">SUM(Q4,Q5,Q6)</f>
        <v>288</v>
      </c>
      <c r="R7" s="4">
        <f t="shared" si="2"/>
        <v>160</v>
      </c>
      <c r="S7" s="4">
        <f t="shared" si="2"/>
        <v>76</v>
      </c>
      <c r="T7" s="4">
        <f t="shared" si="2"/>
        <v>23</v>
      </c>
      <c r="U7" s="4">
        <f>SUM(U4,U5,U6)</f>
        <v>61</v>
      </c>
      <c r="V7" s="3">
        <f>U7/P7</f>
        <v>0.75308641975308643</v>
      </c>
    </row>
    <row r="8" spans="1:22" ht="15.75" customHeight="1" x14ac:dyDescent="0.25"/>
    <row r="9" spans="1:22" ht="50.1" customHeight="1" thickBot="1" x14ac:dyDescent="0.3">
      <c r="A9" s="37" t="s">
        <v>49</v>
      </c>
      <c r="B9" s="37"/>
      <c r="C9" s="37"/>
      <c r="D9" s="37"/>
      <c r="E9" s="37"/>
      <c r="F9" s="37"/>
      <c r="G9" s="37"/>
      <c r="H9" s="37"/>
      <c r="I9" s="37"/>
      <c r="J9" s="37"/>
      <c r="K9" s="37"/>
      <c r="L9" s="37"/>
      <c r="M9" s="37"/>
      <c r="N9" s="37"/>
      <c r="O9" s="37"/>
      <c r="P9" s="37"/>
      <c r="Q9" s="37"/>
      <c r="R9" s="37"/>
      <c r="S9" s="37"/>
      <c r="T9" s="37"/>
      <c r="U9" s="37"/>
      <c r="V9" s="37"/>
    </row>
    <row r="10" spans="1:22" ht="15.75" customHeight="1" thickBot="1" x14ac:dyDescent="0.3">
      <c r="A10" s="38" t="s">
        <v>3</v>
      </c>
      <c r="B10" s="40">
        <v>2020</v>
      </c>
      <c r="C10" s="41"/>
      <c r="D10" s="41"/>
      <c r="E10" s="41"/>
      <c r="F10" s="41"/>
      <c r="G10" s="41"/>
      <c r="H10" s="42"/>
      <c r="I10" s="40">
        <v>2021</v>
      </c>
      <c r="J10" s="41"/>
      <c r="K10" s="41"/>
      <c r="L10" s="41"/>
      <c r="M10" s="41"/>
      <c r="N10" s="41"/>
      <c r="O10" s="42"/>
      <c r="P10" s="43">
        <v>2022</v>
      </c>
      <c r="Q10" s="44"/>
      <c r="R10" s="44"/>
      <c r="S10" s="44"/>
      <c r="T10" s="44"/>
      <c r="U10" s="44"/>
      <c r="V10" s="45"/>
    </row>
    <row r="11" spans="1:22" ht="30" customHeight="1" thickBot="1" x14ac:dyDescent="0.3">
      <c r="A11" s="39"/>
      <c r="B11" s="8" t="s">
        <v>0</v>
      </c>
      <c r="C11" s="5" t="s">
        <v>1</v>
      </c>
      <c r="D11" s="5" t="s">
        <v>10</v>
      </c>
      <c r="E11" s="5" t="s">
        <v>11</v>
      </c>
      <c r="F11" s="5" t="s">
        <v>77</v>
      </c>
      <c r="G11" s="5" t="s">
        <v>12</v>
      </c>
      <c r="H11" s="9" t="s">
        <v>13</v>
      </c>
      <c r="I11" s="8" t="s">
        <v>0</v>
      </c>
      <c r="J11" s="5" t="s">
        <v>1</v>
      </c>
      <c r="K11" s="5" t="s">
        <v>10</v>
      </c>
      <c r="L11" s="5" t="s">
        <v>11</v>
      </c>
      <c r="M11" s="5" t="s">
        <v>77</v>
      </c>
      <c r="N11" s="5" t="s">
        <v>12</v>
      </c>
      <c r="O11" s="9" t="s">
        <v>13</v>
      </c>
      <c r="P11" s="8" t="s">
        <v>0</v>
      </c>
      <c r="Q11" s="5" t="s">
        <v>1</v>
      </c>
      <c r="R11" s="5" t="s">
        <v>10</v>
      </c>
      <c r="S11" s="5" t="s">
        <v>11</v>
      </c>
      <c r="T11" s="5" t="s">
        <v>77</v>
      </c>
      <c r="U11" s="5" t="s">
        <v>12</v>
      </c>
      <c r="V11" s="12" t="s">
        <v>13</v>
      </c>
    </row>
    <row r="12" spans="1:22" ht="15.75" customHeight="1" thickBot="1" x14ac:dyDescent="0.3">
      <c r="A12" s="20" t="s">
        <v>16</v>
      </c>
      <c r="B12" s="13">
        <v>20</v>
      </c>
      <c r="C12" s="15">
        <v>4</v>
      </c>
      <c r="D12" s="2">
        <v>4</v>
      </c>
      <c r="E12" s="2">
        <v>0</v>
      </c>
      <c r="F12" s="2">
        <v>0</v>
      </c>
      <c r="G12" s="2">
        <v>4</v>
      </c>
      <c r="H12" s="26">
        <f>G12/B12</f>
        <v>0.2</v>
      </c>
      <c r="I12" s="13">
        <v>10</v>
      </c>
      <c r="J12" s="15">
        <v>9</v>
      </c>
      <c r="K12" s="2">
        <v>3</v>
      </c>
      <c r="L12" s="2">
        <v>0</v>
      </c>
      <c r="M12" s="2">
        <v>0</v>
      </c>
      <c r="N12" s="2">
        <v>3</v>
      </c>
      <c r="O12" s="26">
        <f>N12/I12</f>
        <v>0.3</v>
      </c>
      <c r="P12" s="13">
        <v>13</v>
      </c>
      <c r="Q12" s="15">
        <v>3</v>
      </c>
      <c r="R12" s="2">
        <v>2</v>
      </c>
      <c r="S12" s="2">
        <v>0</v>
      </c>
      <c r="T12" s="2">
        <v>0</v>
      </c>
      <c r="U12" s="2">
        <v>2</v>
      </c>
      <c r="V12" s="26">
        <f>U12/P12</f>
        <v>0.15384615384615385</v>
      </c>
    </row>
    <row r="13" spans="1:22" ht="15.75" customHeight="1" thickBot="1" x14ac:dyDescent="0.3">
      <c r="A13" s="20" t="s">
        <v>17</v>
      </c>
      <c r="B13" s="13">
        <v>40</v>
      </c>
      <c r="C13" s="15">
        <v>14</v>
      </c>
      <c r="D13" s="15">
        <v>1</v>
      </c>
      <c r="E13" s="15">
        <v>0</v>
      </c>
      <c r="F13" s="15">
        <v>0</v>
      </c>
      <c r="G13" s="15">
        <v>1</v>
      </c>
      <c r="H13" s="26">
        <f>G13/B13</f>
        <v>2.5000000000000001E-2</v>
      </c>
      <c r="I13" s="13">
        <v>10</v>
      </c>
      <c r="J13" s="15">
        <v>3</v>
      </c>
      <c r="K13" s="15">
        <v>1</v>
      </c>
      <c r="L13" s="15">
        <v>0</v>
      </c>
      <c r="M13" s="15">
        <v>1</v>
      </c>
      <c r="N13" s="15">
        <v>0</v>
      </c>
      <c r="O13" s="26">
        <f>N13/I13</f>
        <v>0</v>
      </c>
      <c r="P13" s="13">
        <v>13</v>
      </c>
      <c r="Q13" s="15">
        <v>2</v>
      </c>
      <c r="R13" s="15">
        <v>2</v>
      </c>
      <c r="S13" s="15">
        <v>0</v>
      </c>
      <c r="T13" s="15">
        <v>0</v>
      </c>
      <c r="U13" s="15">
        <v>2</v>
      </c>
      <c r="V13" s="26">
        <f>U13/P13</f>
        <v>0.15384615384615385</v>
      </c>
    </row>
    <row r="14" spans="1:22" ht="15.75" customHeight="1" thickBot="1" x14ac:dyDescent="0.3">
      <c r="A14" s="20" t="s">
        <v>18</v>
      </c>
      <c r="B14" s="13">
        <v>20</v>
      </c>
      <c r="C14" s="15">
        <v>15</v>
      </c>
      <c r="D14" s="2">
        <v>5</v>
      </c>
      <c r="E14" s="2">
        <v>0</v>
      </c>
      <c r="F14" s="2">
        <v>0</v>
      </c>
      <c r="G14" s="15">
        <v>5</v>
      </c>
      <c r="H14" s="27">
        <f>G14/B14</f>
        <v>0.25</v>
      </c>
      <c r="I14" s="13">
        <v>10</v>
      </c>
      <c r="J14" s="15">
        <v>9</v>
      </c>
      <c r="K14" s="15">
        <v>3</v>
      </c>
      <c r="L14" s="15">
        <v>0</v>
      </c>
      <c r="M14" s="15">
        <v>0</v>
      </c>
      <c r="N14" s="15">
        <v>3</v>
      </c>
      <c r="O14" s="27">
        <f>N14/I14</f>
        <v>0.3</v>
      </c>
      <c r="P14" s="13">
        <v>13</v>
      </c>
      <c r="Q14" s="15">
        <v>3</v>
      </c>
      <c r="R14" s="15">
        <v>1</v>
      </c>
      <c r="S14" s="15">
        <v>0</v>
      </c>
      <c r="T14" s="15">
        <v>0</v>
      </c>
      <c r="U14" s="15">
        <v>1</v>
      </c>
      <c r="V14" s="27">
        <f>U14/P14</f>
        <v>7.6923076923076927E-2</v>
      </c>
    </row>
    <row r="15" spans="1:22" ht="15.75" customHeight="1" thickBot="1" x14ac:dyDescent="0.3">
      <c r="A15" s="6" t="s">
        <v>4</v>
      </c>
      <c r="B15" s="4">
        <f t="shared" ref="B15:G15" si="3">SUM(B12,B13,B14)</f>
        <v>80</v>
      </c>
      <c r="C15" s="4">
        <f t="shared" si="3"/>
        <v>33</v>
      </c>
      <c r="D15" s="4">
        <f t="shared" si="3"/>
        <v>10</v>
      </c>
      <c r="E15" s="4">
        <f t="shared" si="3"/>
        <v>0</v>
      </c>
      <c r="F15" s="4">
        <f t="shared" si="3"/>
        <v>0</v>
      </c>
      <c r="G15" s="4">
        <f t="shared" si="3"/>
        <v>10</v>
      </c>
      <c r="H15" s="28">
        <f>G15/B15</f>
        <v>0.125</v>
      </c>
      <c r="I15" s="4">
        <f t="shared" ref="I15:N15" si="4">SUM(I12,I13,I14)</f>
        <v>30</v>
      </c>
      <c r="J15" s="4">
        <f t="shared" si="4"/>
        <v>21</v>
      </c>
      <c r="K15" s="4">
        <f t="shared" si="4"/>
        <v>7</v>
      </c>
      <c r="L15" s="4">
        <f t="shared" si="4"/>
        <v>0</v>
      </c>
      <c r="M15" s="4">
        <f t="shared" si="4"/>
        <v>1</v>
      </c>
      <c r="N15" s="4">
        <f t="shared" si="4"/>
        <v>6</v>
      </c>
      <c r="O15" s="28">
        <f>N15/I15</f>
        <v>0.2</v>
      </c>
      <c r="P15" s="4">
        <f>SUM(P12,P13,P14)</f>
        <v>39</v>
      </c>
      <c r="Q15" s="4">
        <f t="shared" ref="Q15:T15" si="5">SUM(Q12,Q13,Q14)</f>
        <v>8</v>
      </c>
      <c r="R15" s="4">
        <f t="shared" si="5"/>
        <v>5</v>
      </c>
      <c r="S15" s="4">
        <f t="shared" si="5"/>
        <v>0</v>
      </c>
      <c r="T15" s="4">
        <f t="shared" si="5"/>
        <v>0</v>
      </c>
      <c r="U15" s="4">
        <f>SUM(U12,U13,U14)</f>
        <v>5</v>
      </c>
      <c r="V15" s="28">
        <f>U15/P15</f>
        <v>0.12820512820512819</v>
      </c>
    </row>
    <row r="17" spans="1:1" x14ac:dyDescent="0.25">
      <c r="A17" s="23" t="s">
        <v>95</v>
      </c>
    </row>
    <row r="18" spans="1:1" ht="3" customHeight="1" x14ac:dyDescent="0.25"/>
    <row r="19" spans="1:1" x14ac:dyDescent="0.25">
      <c r="A19" s="23" t="s">
        <v>78</v>
      </c>
    </row>
  </sheetData>
  <mergeCells count="10">
    <mergeCell ref="A2:A3"/>
    <mergeCell ref="B2:H2"/>
    <mergeCell ref="I2:O2"/>
    <mergeCell ref="P2:V2"/>
    <mergeCell ref="A1:V1"/>
    <mergeCell ref="A9:V9"/>
    <mergeCell ref="A10:A11"/>
    <mergeCell ref="B10:H10"/>
    <mergeCell ref="I10:O10"/>
    <mergeCell ref="P10:V10"/>
  </mergeCells>
  <pageMargins left="0.511811024" right="0.511811024" top="0.78740157499999996" bottom="0.78740157499999996" header="0.31496062000000002" footer="0.31496062000000002"/>
  <ignoredErrors>
    <ignoredError sqref="H7 O7 O15 H1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dimension ref="A1:V32"/>
  <sheetViews>
    <sheetView showGridLines="0" zoomScale="85" zoomScaleNormal="85" workbookViewId="0">
      <selection activeCell="A33" sqref="A33"/>
    </sheetView>
  </sheetViews>
  <sheetFormatPr defaultRowHeight="15" x14ac:dyDescent="0.25"/>
  <cols>
    <col min="1" max="1" width="55.7109375" customWidth="1"/>
    <col min="2" max="3" width="8.7109375" customWidth="1"/>
    <col min="4" max="4" width="12.7109375" customWidth="1"/>
    <col min="5" max="5" width="8.7109375" customWidth="1"/>
    <col min="6" max="6" width="14.7109375" customWidth="1"/>
    <col min="7" max="7" width="12.7109375" customWidth="1"/>
    <col min="8" max="8" width="9.7109375" customWidth="1"/>
    <col min="9" max="10" width="8.7109375" customWidth="1"/>
    <col min="11" max="11" width="12.7109375" customWidth="1"/>
    <col min="12" max="12" width="8.7109375" customWidth="1"/>
    <col min="13" max="13" width="14.7109375" customWidth="1"/>
    <col min="14" max="14" width="12.7109375" customWidth="1"/>
    <col min="15" max="15" width="9.7109375" customWidth="1"/>
    <col min="16" max="17" width="8.7109375" customWidth="1"/>
    <col min="18" max="18" width="12.7109375" customWidth="1"/>
    <col min="19" max="19" width="8.7109375" customWidth="1"/>
    <col min="20" max="20" width="14.7109375" customWidth="1"/>
    <col min="21" max="21" width="12.7109375" customWidth="1"/>
    <col min="22" max="22" width="9.7109375" customWidth="1"/>
  </cols>
  <sheetData>
    <row r="1" spans="1:22" ht="50.1" customHeight="1" thickBot="1" x14ac:dyDescent="0.3">
      <c r="A1" s="37" t="s">
        <v>19</v>
      </c>
      <c r="B1" s="37"/>
      <c r="C1" s="37"/>
      <c r="D1" s="37"/>
      <c r="E1" s="37"/>
      <c r="F1" s="37"/>
      <c r="G1" s="37"/>
      <c r="H1" s="37"/>
      <c r="I1" s="37"/>
      <c r="J1" s="37"/>
      <c r="K1" s="37"/>
      <c r="L1" s="37"/>
      <c r="M1" s="37"/>
      <c r="N1" s="37"/>
      <c r="O1" s="37"/>
      <c r="P1" s="37"/>
      <c r="Q1" s="37"/>
      <c r="R1" s="37"/>
      <c r="S1" s="37"/>
      <c r="T1" s="37"/>
      <c r="U1" s="37"/>
      <c r="V1" s="37"/>
    </row>
    <row r="2" spans="1:22" ht="15.75" customHeight="1" thickBot="1" x14ac:dyDescent="0.3">
      <c r="A2" s="38" t="s">
        <v>3</v>
      </c>
      <c r="B2" s="40">
        <v>2020</v>
      </c>
      <c r="C2" s="41"/>
      <c r="D2" s="41"/>
      <c r="E2" s="41"/>
      <c r="F2" s="41"/>
      <c r="G2" s="41"/>
      <c r="H2" s="42"/>
      <c r="I2" s="40">
        <v>2021</v>
      </c>
      <c r="J2" s="41"/>
      <c r="K2" s="41"/>
      <c r="L2" s="41"/>
      <c r="M2" s="41"/>
      <c r="N2" s="41"/>
      <c r="O2" s="42"/>
      <c r="P2" s="43">
        <v>2022</v>
      </c>
      <c r="Q2" s="44"/>
      <c r="R2" s="44"/>
      <c r="S2" s="44"/>
      <c r="T2" s="44"/>
      <c r="U2" s="44"/>
      <c r="V2" s="45"/>
    </row>
    <row r="3" spans="1:22" ht="30" customHeight="1" thickBot="1" x14ac:dyDescent="0.3">
      <c r="A3" s="39"/>
      <c r="B3" s="8" t="s">
        <v>0</v>
      </c>
      <c r="C3" s="5" t="s">
        <v>1</v>
      </c>
      <c r="D3" s="5" t="s">
        <v>10</v>
      </c>
      <c r="E3" s="5" t="s">
        <v>11</v>
      </c>
      <c r="F3" s="5" t="s">
        <v>77</v>
      </c>
      <c r="G3" s="5" t="s">
        <v>12</v>
      </c>
      <c r="H3" s="9" t="s">
        <v>13</v>
      </c>
      <c r="I3" s="8" t="s">
        <v>0</v>
      </c>
      <c r="J3" s="5" t="s">
        <v>1</v>
      </c>
      <c r="K3" s="5" t="s">
        <v>10</v>
      </c>
      <c r="L3" s="5" t="s">
        <v>11</v>
      </c>
      <c r="M3" s="5" t="s">
        <v>77</v>
      </c>
      <c r="N3" s="5" t="s">
        <v>12</v>
      </c>
      <c r="O3" s="9" t="s">
        <v>13</v>
      </c>
      <c r="P3" s="8" t="s">
        <v>0</v>
      </c>
      <c r="Q3" s="5" t="s">
        <v>1</v>
      </c>
      <c r="R3" s="5" t="s">
        <v>10</v>
      </c>
      <c r="S3" s="5" t="s">
        <v>11</v>
      </c>
      <c r="T3" s="5" t="s">
        <v>77</v>
      </c>
      <c r="U3" s="5" t="s">
        <v>12</v>
      </c>
      <c r="V3" s="12" t="s">
        <v>13</v>
      </c>
    </row>
    <row r="4" spans="1:22" ht="15.75" customHeight="1" thickBot="1" x14ac:dyDescent="0.3">
      <c r="A4" s="20" t="s">
        <v>20</v>
      </c>
      <c r="B4" s="2">
        <f>SUM(B5:B7)</f>
        <v>37</v>
      </c>
      <c r="C4" s="2">
        <f t="shared" ref="C4:G4" si="0">SUM(C5:C7)</f>
        <v>376</v>
      </c>
      <c r="D4" s="2">
        <f t="shared" si="0"/>
        <v>90</v>
      </c>
      <c r="E4" s="2">
        <f t="shared" si="0"/>
        <v>45</v>
      </c>
      <c r="F4" s="2">
        <f t="shared" si="0"/>
        <v>13</v>
      </c>
      <c r="G4" s="2">
        <f t="shared" si="0"/>
        <v>32</v>
      </c>
      <c r="H4" s="11">
        <f>G4/B4</f>
        <v>0.86486486486486491</v>
      </c>
      <c r="I4" s="2">
        <f t="shared" ref="I4:M4" si="1">SUM(I5:I7)</f>
        <v>70</v>
      </c>
      <c r="J4" s="2">
        <f t="shared" si="1"/>
        <v>275</v>
      </c>
      <c r="K4" s="2">
        <f t="shared" si="1"/>
        <v>140</v>
      </c>
      <c r="L4" s="2">
        <f t="shared" si="1"/>
        <v>68</v>
      </c>
      <c r="M4" s="2">
        <f t="shared" si="1"/>
        <v>11</v>
      </c>
      <c r="N4" s="2">
        <f>SUM(N5:N7)</f>
        <v>61</v>
      </c>
      <c r="O4" s="11">
        <f>N4/I4</f>
        <v>0.87142857142857144</v>
      </c>
      <c r="P4" s="2">
        <f t="shared" ref="P4" si="2">SUM(P5:P7)</f>
        <v>110</v>
      </c>
      <c r="Q4" s="2">
        <f t="shared" ref="Q4" si="3">SUM(Q5:Q7)</f>
        <v>186</v>
      </c>
      <c r="R4" s="2">
        <f t="shared" ref="R4" si="4">SUM(R5:R7)</f>
        <v>119</v>
      </c>
      <c r="S4" s="2">
        <f t="shared" ref="S4:T4" si="5">SUM(S5:S7)</f>
        <v>39</v>
      </c>
      <c r="T4" s="2">
        <f t="shared" si="5"/>
        <v>10</v>
      </c>
      <c r="U4" s="2">
        <f>SUM(U5:U7)</f>
        <v>70</v>
      </c>
      <c r="V4" s="11">
        <f>U4/P4</f>
        <v>0.63636363636363635</v>
      </c>
    </row>
    <row r="5" spans="1:22" ht="15.75" customHeight="1" thickBot="1" x14ac:dyDescent="0.3">
      <c r="A5" s="33" t="s">
        <v>6</v>
      </c>
      <c r="B5" s="29" t="s">
        <v>2</v>
      </c>
      <c r="C5" s="29" t="s">
        <v>2</v>
      </c>
      <c r="D5" s="29" t="s">
        <v>2</v>
      </c>
      <c r="E5" s="29" t="s">
        <v>2</v>
      </c>
      <c r="F5" s="29" t="s">
        <v>2</v>
      </c>
      <c r="G5" s="29" t="s">
        <v>2</v>
      </c>
      <c r="H5" s="29" t="s">
        <v>2</v>
      </c>
      <c r="I5" s="29" t="s">
        <v>2</v>
      </c>
      <c r="J5" s="29" t="s">
        <v>2</v>
      </c>
      <c r="K5" s="29" t="s">
        <v>2</v>
      </c>
      <c r="L5" s="29" t="s">
        <v>2</v>
      </c>
      <c r="M5" s="29" t="s">
        <v>2</v>
      </c>
      <c r="N5" s="29" t="s">
        <v>2</v>
      </c>
      <c r="O5" s="29" t="s">
        <v>2</v>
      </c>
      <c r="P5" s="29" t="s">
        <v>2</v>
      </c>
      <c r="Q5" s="24"/>
      <c r="R5" s="29" t="s">
        <v>2</v>
      </c>
      <c r="S5" s="29" t="s">
        <v>2</v>
      </c>
      <c r="T5" s="29" t="s">
        <v>2</v>
      </c>
      <c r="U5" s="29" t="s">
        <v>2</v>
      </c>
      <c r="V5" s="29" t="s">
        <v>2</v>
      </c>
    </row>
    <row r="6" spans="1:22" ht="15.75" customHeight="1" thickBot="1" x14ac:dyDescent="0.3">
      <c r="A6" s="33" t="s">
        <v>7</v>
      </c>
      <c r="B6" s="29" t="s">
        <v>2</v>
      </c>
      <c r="C6" s="29" t="s">
        <v>2</v>
      </c>
      <c r="D6" s="29" t="s">
        <v>2</v>
      </c>
      <c r="E6" s="29" t="s">
        <v>2</v>
      </c>
      <c r="F6" s="29" t="s">
        <v>2</v>
      </c>
      <c r="G6" s="29" t="s">
        <v>2</v>
      </c>
      <c r="H6" s="29" t="s">
        <v>2</v>
      </c>
      <c r="I6" s="29" t="s">
        <v>2</v>
      </c>
      <c r="J6" s="29" t="s">
        <v>2</v>
      </c>
      <c r="K6" s="29" t="s">
        <v>2</v>
      </c>
      <c r="L6" s="29" t="s">
        <v>2</v>
      </c>
      <c r="M6" s="29" t="s">
        <v>2</v>
      </c>
      <c r="N6" s="29" t="s">
        <v>2</v>
      </c>
      <c r="O6" s="29" t="s">
        <v>2</v>
      </c>
      <c r="P6" s="24">
        <v>70</v>
      </c>
      <c r="Q6" s="24">
        <v>90</v>
      </c>
      <c r="R6" s="24">
        <v>62</v>
      </c>
      <c r="S6" s="24">
        <v>18</v>
      </c>
      <c r="T6" s="24">
        <v>6</v>
      </c>
      <c r="U6" s="24">
        <v>38</v>
      </c>
      <c r="V6" s="25">
        <f t="shared" ref="V6:V7" si="6">U6/P6</f>
        <v>0.54285714285714282</v>
      </c>
    </row>
    <row r="7" spans="1:22" ht="15.75" customHeight="1" thickBot="1" x14ac:dyDescent="0.3">
      <c r="A7" s="33" t="s">
        <v>8</v>
      </c>
      <c r="B7" s="24">
        <v>37</v>
      </c>
      <c r="C7" s="24">
        <v>376</v>
      </c>
      <c r="D7" s="24">
        <v>90</v>
      </c>
      <c r="E7" s="24">
        <v>45</v>
      </c>
      <c r="F7" s="24">
        <v>13</v>
      </c>
      <c r="G7" s="24">
        <v>32</v>
      </c>
      <c r="H7" s="25">
        <f t="shared" ref="H7" si="7">G7/B7</f>
        <v>0.86486486486486491</v>
      </c>
      <c r="I7" s="24">
        <v>70</v>
      </c>
      <c r="J7" s="24">
        <v>275</v>
      </c>
      <c r="K7" s="24">
        <v>140</v>
      </c>
      <c r="L7" s="24">
        <v>68</v>
      </c>
      <c r="M7" s="24">
        <v>11</v>
      </c>
      <c r="N7" s="24">
        <v>61</v>
      </c>
      <c r="O7" s="25">
        <f t="shared" ref="O7" si="8">N7/I7</f>
        <v>0.87142857142857144</v>
      </c>
      <c r="P7" s="24">
        <v>40</v>
      </c>
      <c r="Q7" s="24">
        <v>96</v>
      </c>
      <c r="R7" s="24">
        <v>57</v>
      </c>
      <c r="S7" s="24">
        <v>21</v>
      </c>
      <c r="T7" s="24">
        <v>4</v>
      </c>
      <c r="U7" s="24">
        <v>32</v>
      </c>
      <c r="V7" s="25">
        <f t="shared" si="6"/>
        <v>0.8</v>
      </c>
    </row>
    <row r="8" spans="1:22" ht="15.75" customHeight="1" thickBot="1" x14ac:dyDescent="0.3">
      <c r="A8" s="20" t="s">
        <v>21</v>
      </c>
      <c r="B8" s="13" t="s">
        <v>2</v>
      </c>
      <c r="C8" s="13" t="s">
        <v>2</v>
      </c>
      <c r="D8" s="13" t="s">
        <v>2</v>
      </c>
      <c r="E8" s="13" t="s">
        <v>2</v>
      </c>
      <c r="F8" s="13" t="s">
        <v>2</v>
      </c>
      <c r="G8" s="13" t="s">
        <v>2</v>
      </c>
      <c r="H8" s="13" t="s">
        <v>2</v>
      </c>
      <c r="I8" s="13">
        <v>20</v>
      </c>
      <c r="J8" s="15">
        <v>113</v>
      </c>
      <c r="K8" s="15">
        <v>51</v>
      </c>
      <c r="L8" s="15">
        <v>33</v>
      </c>
      <c r="M8" s="15">
        <v>1</v>
      </c>
      <c r="N8" s="15">
        <v>17</v>
      </c>
      <c r="O8" s="11">
        <f>N8/I8</f>
        <v>0.85</v>
      </c>
      <c r="P8" s="13">
        <v>30</v>
      </c>
      <c r="Q8" s="15">
        <v>126</v>
      </c>
      <c r="R8" s="15">
        <v>63</v>
      </c>
      <c r="S8" s="15">
        <v>38</v>
      </c>
      <c r="T8" s="15">
        <v>1</v>
      </c>
      <c r="U8" s="15">
        <v>24</v>
      </c>
      <c r="V8" s="11">
        <f>U8/P8</f>
        <v>0.8</v>
      </c>
    </row>
    <row r="9" spans="1:22" ht="15.75" customHeight="1" thickBot="1" x14ac:dyDescent="0.3">
      <c r="A9" s="20" t="s">
        <v>52</v>
      </c>
      <c r="B9" s="13" t="s">
        <v>2</v>
      </c>
      <c r="C9" s="13" t="s">
        <v>2</v>
      </c>
      <c r="D9" s="13" t="s">
        <v>2</v>
      </c>
      <c r="E9" s="13" t="s">
        <v>2</v>
      </c>
      <c r="F9" s="13" t="s">
        <v>2</v>
      </c>
      <c r="G9" s="13" t="s">
        <v>2</v>
      </c>
      <c r="H9" s="13" t="s">
        <v>2</v>
      </c>
      <c r="I9" s="13">
        <v>20</v>
      </c>
      <c r="J9" s="15">
        <v>165</v>
      </c>
      <c r="K9" s="15">
        <v>55</v>
      </c>
      <c r="L9" s="15">
        <v>33</v>
      </c>
      <c r="M9" s="15">
        <v>5</v>
      </c>
      <c r="N9" s="15">
        <v>17</v>
      </c>
      <c r="O9" s="16">
        <f>N9/I9</f>
        <v>0.85</v>
      </c>
      <c r="P9" s="13">
        <v>27</v>
      </c>
      <c r="Q9" s="15">
        <v>103</v>
      </c>
      <c r="R9" s="15">
        <v>44</v>
      </c>
      <c r="S9" s="15">
        <v>29</v>
      </c>
      <c r="T9" s="15">
        <v>1</v>
      </c>
      <c r="U9" s="15">
        <v>14</v>
      </c>
      <c r="V9" s="16">
        <f>U9/P9</f>
        <v>0.51851851851851849</v>
      </c>
    </row>
    <row r="10" spans="1:22" ht="15.75" customHeight="1" thickBot="1" x14ac:dyDescent="0.3">
      <c r="A10" s="20" t="s">
        <v>73</v>
      </c>
      <c r="B10" s="13" t="s">
        <v>2</v>
      </c>
      <c r="C10" s="13" t="s">
        <v>2</v>
      </c>
      <c r="D10" s="13" t="s">
        <v>2</v>
      </c>
      <c r="E10" s="13" t="s">
        <v>2</v>
      </c>
      <c r="F10" s="13" t="s">
        <v>2</v>
      </c>
      <c r="G10" s="13" t="s">
        <v>2</v>
      </c>
      <c r="H10" s="13" t="s">
        <v>2</v>
      </c>
      <c r="I10" s="13">
        <v>20</v>
      </c>
      <c r="J10" s="15">
        <v>87</v>
      </c>
      <c r="K10" s="15">
        <v>78</v>
      </c>
      <c r="L10" s="15">
        <v>61</v>
      </c>
      <c r="M10" s="15">
        <v>8</v>
      </c>
      <c r="N10" s="15">
        <v>9</v>
      </c>
      <c r="O10" s="27">
        <f>N10/I10</f>
        <v>0.45</v>
      </c>
      <c r="P10" s="13">
        <v>30</v>
      </c>
      <c r="Q10" s="15">
        <v>47</v>
      </c>
      <c r="R10" s="15">
        <v>34</v>
      </c>
      <c r="S10" s="15">
        <v>16</v>
      </c>
      <c r="T10" s="15">
        <v>4</v>
      </c>
      <c r="U10" s="15">
        <v>14</v>
      </c>
      <c r="V10" s="27">
        <f>U10/P10</f>
        <v>0.46666666666666667</v>
      </c>
    </row>
    <row r="11" spans="1:22" ht="15.75" customHeight="1" thickBot="1" x14ac:dyDescent="0.3">
      <c r="A11" s="6" t="s">
        <v>4</v>
      </c>
      <c r="B11" s="4">
        <f>SUM(B4,B8,B9)</f>
        <v>37</v>
      </c>
      <c r="C11" s="4">
        <f t="shared" ref="C11:U11" si="9">SUM(C4,C8,C9)</f>
        <v>376</v>
      </c>
      <c r="D11" s="4">
        <f t="shared" si="9"/>
        <v>90</v>
      </c>
      <c r="E11" s="4">
        <f t="shared" si="9"/>
        <v>45</v>
      </c>
      <c r="F11" s="4">
        <f t="shared" si="9"/>
        <v>13</v>
      </c>
      <c r="G11" s="4">
        <f t="shared" si="9"/>
        <v>32</v>
      </c>
      <c r="H11" s="3">
        <f>G11/B11</f>
        <v>0.86486486486486491</v>
      </c>
      <c r="I11" s="4">
        <f t="shared" si="9"/>
        <v>110</v>
      </c>
      <c r="J11" s="4">
        <f t="shared" si="9"/>
        <v>553</v>
      </c>
      <c r="K11" s="4">
        <f t="shared" si="9"/>
        <v>246</v>
      </c>
      <c r="L11" s="4">
        <f t="shared" si="9"/>
        <v>134</v>
      </c>
      <c r="M11" s="4">
        <f t="shared" si="9"/>
        <v>17</v>
      </c>
      <c r="N11" s="4">
        <f t="shared" si="9"/>
        <v>95</v>
      </c>
      <c r="O11" s="3">
        <f>N11/I11</f>
        <v>0.86363636363636365</v>
      </c>
      <c r="P11" s="4">
        <f t="shared" si="9"/>
        <v>167</v>
      </c>
      <c r="Q11" s="4">
        <f t="shared" si="9"/>
        <v>415</v>
      </c>
      <c r="R11" s="4">
        <f t="shared" si="9"/>
        <v>226</v>
      </c>
      <c r="S11" s="4">
        <f t="shared" si="9"/>
        <v>106</v>
      </c>
      <c r="T11" s="4">
        <f t="shared" si="9"/>
        <v>12</v>
      </c>
      <c r="U11" s="4">
        <f t="shared" si="9"/>
        <v>108</v>
      </c>
      <c r="V11" s="3">
        <f>U11/P11</f>
        <v>0.6467065868263473</v>
      </c>
    </row>
    <row r="12" spans="1:22" ht="15.75" customHeight="1" x14ac:dyDescent="0.25">
      <c r="A12" s="21"/>
      <c r="B12" s="21"/>
      <c r="C12" s="21"/>
      <c r="D12" s="21"/>
      <c r="E12" s="21"/>
      <c r="F12" s="21"/>
      <c r="G12" s="21"/>
      <c r="H12" s="22"/>
      <c r="I12" s="21"/>
      <c r="J12" s="21"/>
      <c r="K12" s="21"/>
      <c r="L12" s="21"/>
      <c r="M12" s="21"/>
      <c r="N12" s="21"/>
      <c r="O12" s="22"/>
      <c r="P12" s="21"/>
      <c r="Q12" s="21"/>
      <c r="R12" s="21"/>
      <c r="S12" s="21"/>
      <c r="T12" s="21"/>
      <c r="U12" s="21"/>
      <c r="V12" s="22"/>
    </row>
    <row r="13" spans="1:22" ht="50.1" customHeight="1" thickBot="1" x14ac:dyDescent="0.3">
      <c r="A13" s="37" t="s">
        <v>65</v>
      </c>
      <c r="B13" s="37"/>
      <c r="C13" s="37"/>
      <c r="D13" s="37"/>
      <c r="E13" s="37"/>
      <c r="F13" s="37"/>
      <c r="G13" s="37"/>
      <c r="H13" s="37"/>
      <c r="I13" s="37"/>
      <c r="J13" s="37"/>
      <c r="K13" s="37"/>
      <c r="L13" s="37"/>
      <c r="M13" s="37"/>
      <c r="N13" s="37"/>
      <c r="O13" s="37"/>
      <c r="P13" s="37"/>
      <c r="Q13" s="37"/>
      <c r="R13" s="37"/>
      <c r="S13" s="37"/>
      <c r="T13" s="37"/>
      <c r="U13" s="37"/>
      <c r="V13" s="37"/>
    </row>
    <row r="14" spans="1:22" ht="15.75" customHeight="1" thickBot="1" x14ac:dyDescent="0.3">
      <c r="A14" s="38" t="s">
        <v>3</v>
      </c>
      <c r="B14" s="40">
        <v>2020</v>
      </c>
      <c r="C14" s="41"/>
      <c r="D14" s="41"/>
      <c r="E14" s="41"/>
      <c r="F14" s="41"/>
      <c r="G14" s="41"/>
      <c r="H14" s="42"/>
      <c r="I14" s="40">
        <v>2021</v>
      </c>
      <c r="J14" s="41"/>
      <c r="K14" s="41"/>
      <c r="L14" s="41"/>
      <c r="M14" s="41"/>
      <c r="N14" s="41"/>
      <c r="O14" s="42"/>
      <c r="P14" s="43">
        <v>2022</v>
      </c>
      <c r="Q14" s="44"/>
      <c r="R14" s="44"/>
      <c r="S14" s="44"/>
      <c r="T14" s="44"/>
      <c r="U14" s="44"/>
      <c r="V14" s="45"/>
    </row>
    <row r="15" spans="1:22" ht="30" customHeight="1" thickBot="1" x14ac:dyDescent="0.3">
      <c r="A15" s="39"/>
      <c r="B15" s="8" t="s">
        <v>0</v>
      </c>
      <c r="C15" s="5" t="s">
        <v>1</v>
      </c>
      <c r="D15" s="5" t="s">
        <v>10</v>
      </c>
      <c r="E15" s="5" t="s">
        <v>11</v>
      </c>
      <c r="F15" s="5" t="s">
        <v>77</v>
      </c>
      <c r="G15" s="5" t="s">
        <v>12</v>
      </c>
      <c r="H15" s="9" t="s">
        <v>13</v>
      </c>
      <c r="I15" s="8" t="s">
        <v>0</v>
      </c>
      <c r="J15" s="5" t="s">
        <v>1</v>
      </c>
      <c r="K15" s="5" t="s">
        <v>10</v>
      </c>
      <c r="L15" s="5" t="s">
        <v>11</v>
      </c>
      <c r="M15" s="5" t="s">
        <v>77</v>
      </c>
      <c r="N15" s="5" t="s">
        <v>12</v>
      </c>
      <c r="O15" s="9" t="s">
        <v>13</v>
      </c>
      <c r="P15" s="8" t="s">
        <v>0</v>
      </c>
      <c r="Q15" s="5" t="s">
        <v>1</v>
      </c>
      <c r="R15" s="5" t="s">
        <v>10</v>
      </c>
      <c r="S15" s="5" t="s">
        <v>11</v>
      </c>
      <c r="T15" s="5" t="s">
        <v>77</v>
      </c>
      <c r="U15" s="5" t="s">
        <v>12</v>
      </c>
      <c r="V15" s="12" t="s">
        <v>13</v>
      </c>
    </row>
    <row r="16" spans="1:22" ht="15.75" customHeight="1" thickBot="1" x14ac:dyDescent="0.3">
      <c r="A16" s="20" t="s">
        <v>20</v>
      </c>
      <c r="B16" s="2">
        <f t="shared" ref="B16:G16" si="10">SUM(B17:B19)</f>
        <v>33</v>
      </c>
      <c r="C16" s="2">
        <f t="shared" si="10"/>
        <v>81</v>
      </c>
      <c r="D16" s="2">
        <f t="shared" si="10"/>
        <v>71</v>
      </c>
      <c r="E16" s="2">
        <f t="shared" si="10"/>
        <v>44</v>
      </c>
      <c r="F16" s="2">
        <f t="shared" si="10"/>
        <v>6</v>
      </c>
      <c r="G16" s="2">
        <f t="shared" si="10"/>
        <v>21</v>
      </c>
      <c r="H16" s="11">
        <f>G16/B16</f>
        <v>0.63636363636363635</v>
      </c>
      <c r="I16" s="36" t="s">
        <v>2</v>
      </c>
      <c r="J16" s="36" t="s">
        <v>2</v>
      </c>
      <c r="K16" s="36" t="s">
        <v>2</v>
      </c>
      <c r="L16" s="36" t="s">
        <v>2</v>
      </c>
      <c r="M16" s="36" t="s">
        <v>2</v>
      </c>
      <c r="N16" s="36" t="s">
        <v>2</v>
      </c>
      <c r="O16" s="36" t="s">
        <v>2</v>
      </c>
      <c r="P16" s="36" t="s">
        <v>2</v>
      </c>
      <c r="Q16" s="36" t="s">
        <v>2</v>
      </c>
      <c r="R16" s="36" t="s">
        <v>2</v>
      </c>
      <c r="S16" s="36" t="s">
        <v>2</v>
      </c>
      <c r="T16" s="36" t="s">
        <v>2</v>
      </c>
      <c r="U16" s="36" t="s">
        <v>2</v>
      </c>
      <c r="V16" s="36" t="s">
        <v>2</v>
      </c>
    </row>
    <row r="17" spans="1:22" ht="15.75" customHeight="1" thickBot="1" x14ac:dyDescent="0.3">
      <c r="A17" s="33" t="s">
        <v>6</v>
      </c>
      <c r="B17" s="29" t="s">
        <v>2</v>
      </c>
      <c r="C17" s="29" t="s">
        <v>2</v>
      </c>
      <c r="D17" s="29" t="s">
        <v>2</v>
      </c>
      <c r="E17" s="29" t="s">
        <v>2</v>
      </c>
      <c r="F17" s="29" t="s">
        <v>2</v>
      </c>
      <c r="G17" s="29" t="s">
        <v>2</v>
      </c>
      <c r="H17" s="29" t="s">
        <v>2</v>
      </c>
      <c r="I17" s="25" t="s">
        <v>2</v>
      </c>
      <c r="J17" s="25" t="s">
        <v>2</v>
      </c>
      <c r="K17" s="25" t="s">
        <v>2</v>
      </c>
      <c r="L17" s="25" t="s">
        <v>2</v>
      </c>
      <c r="M17" s="25" t="s">
        <v>2</v>
      </c>
      <c r="N17" s="25" t="s">
        <v>2</v>
      </c>
      <c r="O17" s="25" t="s">
        <v>2</v>
      </c>
      <c r="P17" s="25" t="s">
        <v>2</v>
      </c>
      <c r="Q17" s="25" t="s">
        <v>2</v>
      </c>
      <c r="R17" s="25" t="s">
        <v>2</v>
      </c>
      <c r="S17" s="25" t="s">
        <v>2</v>
      </c>
      <c r="T17" s="25" t="s">
        <v>2</v>
      </c>
      <c r="U17" s="25" t="s">
        <v>2</v>
      </c>
      <c r="V17" s="25" t="s">
        <v>2</v>
      </c>
    </row>
    <row r="18" spans="1:22" ht="15.75" customHeight="1" thickBot="1" x14ac:dyDescent="0.3">
      <c r="A18" s="33" t="s">
        <v>7</v>
      </c>
      <c r="B18" s="29" t="s">
        <v>2</v>
      </c>
      <c r="C18" s="29" t="s">
        <v>2</v>
      </c>
      <c r="D18" s="29" t="s">
        <v>2</v>
      </c>
      <c r="E18" s="29" t="s">
        <v>2</v>
      </c>
      <c r="F18" s="29" t="s">
        <v>2</v>
      </c>
      <c r="G18" s="29" t="s">
        <v>2</v>
      </c>
      <c r="H18" s="29" t="s">
        <v>2</v>
      </c>
      <c r="I18" s="25" t="s">
        <v>2</v>
      </c>
      <c r="J18" s="25" t="s">
        <v>2</v>
      </c>
      <c r="K18" s="25" t="s">
        <v>2</v>
      </c>
      <c r="L18" s="25" t="s">
        <v>2</v>
      </c>
      <c r="M18" s="25" t="s">
        <v>2</v>
      </c>
      <c r="N18" s="25" t="s">
        <v>2</v>
      </c>
      <c r="O18" s="25" t="s">
        <v>2</v>
      </c>
      <c r="P18" s="25" t="s">
        <v>2</v>
      </c>
      <c r="Q18" s="25" t="s">
        <v>2</v>
      </c>
      <c r="R18" s="25" t="s">
        <v>2</v>
      </c>
      <c r="S18" s="25" t="s">
        <v>2</v>
      </c>
      <c r="T18" s="25" t="s">
        <v>2</v>
      </c>
      <c r="U18" s="25" t="s">
        <v>2</v>
      </c>
      <c r="V18" s="25" t="s">
        <v>2</v>
      </c>
    </row>
    <row r="19" spans="1:22" ht="15.75" customHeight="1" thickBot="1" x14ac:dyDescent="0.3">
      <c r="A19" s="33" t="s">
        <v>8</v>
      </c>
      <c r="B19" s="24">
        <v>33</v>
      </c>
      <c r="C19" s="24">
        <v>81</v>
      </c>
      <c r="D19" s="24">
        <v>71</v>
      </c>
      <c r="E19" s="24">
        <v>44</v>
      </c>
      <c r="F19" s="24">
        <v>6</v>
      </c>
      <c r="G19" s="24">
        <v>21</v>
      </c>
      <c r="H19" s="25">
        <f t="shared" ref="H19" si="11">G19/B19</f>
        <v>0.63636363636363635</v>
      </c>
      <c r="I19" s="25" t="s">
        <v>2</v>
      </c>
      <c r="J19" s="25" t="s">
        <v>2</v>
      </c>
      <c r="K19" s="25" t="s">
        <v>2</v>
      </c>
      <c r="L19" s="25" t="s">
        <v>2</v>
      </c>
      <c r="M19" s="25" t="s">
        <v>2</v>
      </c>
      <c r="N19" s="25" t="s">
        <v>2</v>
      </c>
      <c r="O19" s="25" t="s">
        <v>2</v>
      </c>
      <c r="P19" s="25" t="s">
        <v>2</v>
      </c>
      <c r="Q19" s="25" t="s">
        <v>2</v>
      </c>
      <c r="R19" s="25" t="s">
        <v>2</v>
      </c>
      <c r="S19" s="25" t="s">
        <v>2</v>
      </c>
      <c r="T19" s="25" t="s">
        <v>2</v>
      </c>
      <c r="U19" s="25" t="s">
        <v>2</v>
      </c>
      <c r="V19" s="25" t="s">
        <v>2</v>
      </c>
    </row>
    <row r="20" spans="1:22" ht="15.75" customHeight="1" thickBot="1" x14ac:dyDescent="0.3">
      <c r="A20" s="6" t="s">
        <v>4</v>
      </c>
      <c r="B20" s="4">
        <f>B16</f>
        <v>33</v>
      </c>
      <c r="C20" s="4">
        <f t="shared" ref="C20:H20" si="12">C16</f>
        <v>81</v>
      </c>
      <c r="D20" s="4">
        <f t="shared" si="12"/>
        <v>71</v>
      </c>
      <c r="E20" s="4">
        <f t="shared" si="12"/>
        <v>44</v>
      </c>
      <c r="F20" s="4">
        <f t="shared" si="12"/>
        <v>6</v>
      </c>
      <c r="G20" s="4">
        <f t="shared" si="12"/>
        <v>21</v>
      </c>
      <c r="H20" s="10">
        <f t="shared" si="12"/>
        <v>0.63636363636363635</v>
      </c>
      <c r="I20" s="4" t="str">
        <f>I16</f>
        <v>-</v>
      </c>
      <c r="J20" s="4" t="str">
        <f t="shared" ref="J20:O20" si="13">J16</f>
        <v>-</v>
      </c>
      <c r="K20" s="4" t="str">
        <f t="shared" si="13"/>
        <v>-</v>
      </c>
      <c r="L20" s="4" t="str">
        <f t="shared" si="13"/>
        <v>-</v>
      </c>
      <c r="M20" s="4" t="str">
        <f t="shared" si="13"/>
        <v>-</v>
      </c>
      <c r="N20" s="4" t="str">
        <f t="shared" si="13"/>
        <v>-</v>
      </c>
      <c r="O20" s="10" t="str">
        <f t="shared" si="13"/>
        <v>-</v>
      </c>
      <c r="P20" s="4" t="str">
        <f>P16</f>
        <v>-</v>
      </c>
      <c r="Q20" s="4" t="str">
        <f t="shared" ref="Q20:V20" si="14">Q16</f>
        <v>-</v>
      </c>
      <c r="R20" s="4" t="str">
        <f t="shared" si="14"/>
        <v>-</v>
      </c>
      <c r="S20" s="4" t="str">
        <f t="shared" si="14"/>
        <v>-</v>
      </c>
      <c r="T20" s="4" t="str">
        <f t="shared" si="14"/>
        <v>-</v>
      </c>
      <c r="U20" s="4" t="str">
        <f t="shared" si="14"/>
        <v>-</v>
      </c>
      <c r="V20" s="10" t="str">
        <f t="shared" si="14"/>
        <v>-</v>
      </c>
    </row>
    <row r="21" spans="1:22" ht="15.75" customHeight="1" x14ac:dyDescent="0.25"/>
    <row r="22" spans="1:22" ht="50.1" customHeight="1" thickBot="1" x14ac:dyDescent="0.3">
      <c r="A22" s="37" t="s">
        <v>50</v>
      </c>
      <c r="B22" s="37"/>
      <c r="C22" s="37"/>
      <c r="D22" s="37"/>
      <c r="E22" s="37"/>
      <c r="F22" s="37"/>
      <c r="G22" s="37"/>
      <c r="H22" s="37"/>
      <c r="I22" s="37"/>
      <c r="J22" s="37"/>
      <c r="K22" s="37"/>
      <c r="L22" s="37"/>
      <c r="M22" s="37"/>
      <c r="N22" s="37"/>
      <c r="O22" s="37"/>
      <c r="P22" s="37"/>
      <c r="Q22" s="37"/>
      <c r="R22" s="37"/>
      <c r="S22" s="37"/>
      <c r="T22" s="37"/>
      <c r="U22" s="37"/>
      <c r="V22" s="37"/>
    </row>
    <row r="23" spans="1:22" ht="15.75" customHeight="1" thickBot="1" x14ac:dyDescent="0.3">
      <c r="A23" s="38" t="s">
        <v>3</v>
      </c>
      <c r="B23" s="40">
        <v>2020</v>
      </c>
      <c r="C23" s="41"/>
      <c r="D23" s="41"/>
      <c r="E23" s="41"/>
      <c r="F23" s="41"/>
      <c r="G23" s="41"/>
      <c r="H23" s="42"/>
      <c r="I23" s="40">
        <v>2021</v>
      </c>
      <c r="J23" s="41"/>
      <c r="K23" s="41"/>
      <c r="L23" s="41"/>
      <c r="M23" s="41"/>
      <c r="N23" s="41"/>
      <c r="O23" s="42"/>
      <c r="P23" s="43">
        <v>2022</v>
      </c>
      <c r="Q23" s="44"/>
      <c r="R23" s="44"/>
      <c r="S23" s="44"/>
      <c r="T23" s="44"/>
      <c r="U23" s="44"/>
      <c r="V23" s="45"/>
    </row>
    <row r="24" spans="1:22" ht="30" customHeight="1" thickBot="1" x14ac:dyDescent="0.3">
      <c r="A24" s="39"/>
      <c r="B24" s="8" t="s">
        <v>0</v>
      </c>
      <c r="C24" s="5" t="s">
        <v>1</v>
      </c>
      <c r="D24" s="5" t="s">
        <v>10</v>
      </c>
      <c r="E24" s="5" t="s">
        <v>11</v>
      </c>
      <c r="F24" s="5" t="s">
        <v>77</v>
      </c>
      <c r="G24" s="5" t="s">
        <v>12</v>
      </c>
      <c r="H24" s="9" t="s">
        <v>13</v>
      </c>
      <c r="I24" s="8" t="s">
        <v>0</v>
      </c>
      <c r="J24" s="5" t="s">
        <v>1</v>
      </c>
      <c r="K24" s="5" t="s">
        <v>10</v>
      </c>
      <c r="L24" s="5" t="s">
        <v>11</v>
      </c>
      <c r="M24" s="5" t="s">
        <v>77</v>
      </c>
      <c r="N24" s="5" t="s">
        <v>12</v>
      </c>
      <c r="O24" s="9" t="s">
        <v>13</v>
      </c>
      <c r="P24" s="8" t="s">
        <v>0</v>
      </c>
      <c r="Q24" s="5" t="s">
        <v>1</v>
      </c>
      <c r="R24" s="5" t="s">
        <v>10</v>
      </c>
      <c r="S24" s="5" t="s">
        <v>11</v>
      </c>
      <c r="T24" s="5" t="s">
        <v>77</v>
      </c>
      <c r="U24" s="5" t="s">
        <v>12</v>
      </c>
      <c r="V24" s="12" t="s">
        <v>13</v>
      </c>
    </row>
    <row r="25" spans="1:22" ht="15.75" customHeight="1" thickBot="1" x14ac:dyDescent="0.3">
      <c r="A25" s="20" t="s">
        <v>51</v>
      </c>
      <c r="B25" s="13">
        <v>40</v>
      </c>
      <c r="C25" s="15">
        <v>18</v>
      </c>
      <c r="D25" s="13">
        <v>5</v>
      </c>
      <c r="E25" s="13">
        <v>0</v>
      </c>
      <c r="F25" s="13">
        <v>0</v>
      </c>
      <c r="G25" s="13">
        <v>5</v>
      </c>
      <c r="H25" s="26">
        <f>G25/B25</f>
        <v>0.125</v>
      </c>
      <c r="I25" s="13">
        <v>20</v>
      </c>
      <c r="J25" s="15">
        <v>8</v>
      </c>
      <c r="K25" s="15">
        <v>2</v>
      </c>
      <c r="L25" s="15">
        <v>0</v>
      </c>
      <c r="M25" s="15">
        <v>0</v>
      </c>
      <c r="N25" s="15">
        <v>2</v>
      </c>
      <c r="O25" s="26">
        <f>N25/I25</f>
        <v>0.1</v>
      </c>
      <c r="P25" s="13">
        <v>10</v>
      </c>
      <c r="Q25" s="15">
        <v>7</v>
      </c>
      <c r="R25" s="15">
        <v>3</v>
      </c>
      <c r="S25" s="15">
        <v>0</v>
      </c>
      <c r="T25" s="15">
        <v>0</v>
      </c>
      <c r="U25" s="15">
        <v>3</v>
      </c>
      <c r="V25" s="26">
        <f>U25/P25</f>
        <v>0.3</v>
      </c>
    </row>
    <row r="26" spans="1:22" ht="15.75" customHeight="1" thickBot="1" x14ac:dyDescent="0.3">
      <c r="A26" s="20" t="s">
        <v>74</v>
      </c>
      <c r="B26" s="13">
        <v>40</v>
      </c>
      <c r="C26" s="15">
        <v>18</v>
      </c>
      <c r="D26" s="13">
        <v>10</v>
      </c>
      <c r="E26" s="13">
        <v>0</v>
      </c>
      <c r="F26" s="13">
        <v>0</v>
      </c>
      <c r="G26" s="13">
        <v>9</v>
      </c>
      <c r="H26" s="26">
        <f>G26/B26</f>
        <v>0.22500000000000001</v>
      </c>
      <c r="I26" s="13">
        <v>20</v>
      </c>
      <c r="J26" s="15">
        <v>10</v>
      </c>
      <c r="K26" s="15">
        <v>4</v>
      </c>
      <c r="L26" s="15">
        <v>0</v>
      </c>
      <c r="M26" s="15">
        <v>0</v>
      </c>
      <c r="N26" s="15">
        <v>4</v>
      </c>
      <c r="O26" s="27">
        <f>N26/I26</f>
        <v>0.2</v>
      </c>
      <c r="P26" s="13">
        <v>13</v>
      </c>
      <c r="Q26" s="15">
        <v>7</v>
      </c>
      <c r="R26" s="15">
        <v>3</v>
      </c>
      <c r="S26" s="15">
        <v>0</v>
      </c>
      <c r="T26" s="15">
        <v>0</v>
      </c>
      <c r="U26" s="15">
        <v>3</v>
      </c>
      <c r="V26" s="27">
        <f>U26/P26</f>
        <v>0.23076923076923078</v>
      </c>
    </row>
    <row r="27" spans="1:22" ht="15.75" customHeight="1" thickBot="1" x14ac:dyDescent="0.3">
      <c r="A27" s="20" t="s">
        <v>22</v>
      </c>
      <c r="B27" s="13">
        <v>40</v>
      </c>
      <c r="C27" s="15">
        <v>16</v>
      </c>
      <c r="D27" s="13">
        <v>5</v>
      </c>
      <c r="E27" s="13">
        <v>0</v>
      </c>
      <c r="F27" s="13">
        <v>0</v>
      </c>
      <c r="G27" s="13">
        <v>4</v>
      </c>
      <c r="H27" s="26">
        <f>G27/B27</f>
        <v>0.1</v>
      </c>
      <c r="I27" s="13">
        <v>20</v>
      </c>
      <c r="J27" s="15">
        <v>3</v>
      </c>
      <c r="K27" s="15">
        <v>3</v>
      </c>
      <c r="L27" s="15">
        <v>0</v>
      </c>
      <c r="M27" s="15">
        <v>0</v>
      </c>
      <c r="N27" s="15">
        <v>3</v>
      </c>
      <c r="O27" s="27">
        <f>N27/I27</f>
        <v>0.15</v>
      </c>
      <c r="P27" s="13">
        <v>10</v>
      </c>
      <c r="Q27" s="15">
        <v>3</v>
      </c>
      <c r="R27" s="15">
        <v>0</v>
      </c>
      <c r="S27" s="15">
        <v>0</v>
      </c>
      <c r="T27" s="15">
        <v>0</v>
      </c>
      <c r="U27" s="15">
        <v>0</v>
      </c>
      <c r="V27" s="27">
        <f>U27/P27</f>
        <v>0</v>
      </c>
    </row>
    <row r="28" spans="1:22" ht="15.75" customHeight="1" thickBot="1" x14ac:dyDescent="0.3">
      <c r="A28" s="6" t="s">
        <v>4</v>
      </c>
      <c r="B28" s="4">
        <f>SUM(B25:B27)</f>
        <v>120</v>
      </c>
      <c r="C28" s="4">
        <f t="shared" ref="C28:G28" si="15">SUM(C25:C27)</f>
        <v>52</v>
      </c>
      <c r="D28" s="4">
        <f t="shared" si="15"/>
        <v>20</v>
      </c>
      <c r="E28" s="4">
        <f t="shared" si="15"/>
        <v>0</v>
      </c>
      <c r="F28" s="4">
        <f t="shared" si="15"/>
        <v>0</v>
      </c>
      <c r="G28" s="4">
        <f t="shared" si="15"/>
        <v>18</v>
      </c>
      <c r="H28" s="28">
        <f>G28/B28</f>
        <v>0.15</v>
      </c>
      <c r="I28" s="4">
        <f>SUM(I25:I27)</f>
        <v>60</v>
      </c>
      <c r="J28" s="4">
        <f t="shared" ref="J28" si="16">SUM(J25:J27)</f>
        <v>21</v>
      </c>
      <c r="K28" s="4">
        <f t="shared" ref="K28" si="17">SUM(K25:K27)</f>
        <v>9</v>
      </c>
      <c r="L28" s="4">
        <f t="shared" ref="L28:M28" si="18">SUM(L25:L27)</f>
        <v>0</v>
      </c>
      <c r="M28" s="4">
        <f t="shared" si="18"/>
        <v>0</v>
      </c>
      <c r="N28" s="4">
        <f t="shared" ref="N28" si="19">SUM(N25:N27)</f>
        <v>9</v>
      </c>
      <c r="O28" s="28">
        <f>N28/I28</f>
        <v>0.15</v>
      </c>
      <c r="P28" s="4">
        <f>SUM(P25:P27)</f>
        <v>33</v>
      </c>
      <c r="Q28" s="4">
        <f t="shared" ref="Q28" si="20">SUM(Q25:Q27)</f>
        <v>17</v>
      </c>
      <c r="R28" s="4">
        <f t="shared" ref="R28" si="21">SUM(R25:R27)</f>
        <v>6</v>
      </c>
      <c r="S28" s="4">
        <f t="shared" ref="S28:T28" si="22">SUM(S25:S27)</f>
        <v>0</v>
      </c>
      <c r="T28" s="4">
        <f t="shared" si="22"/>
        <v>0</v>
      </c>
      <c r="U28" s="4">
        <f t="shared" ref="U28" si="23">SUM(U25:U27)</f>
        <v>6</v>
      </c>
      <c r="V28" s="28">
        <f>U28/P28</f>
        <v>0.18181818181818182</v>
      </c>
    </row>
    <row r="30" spans="1:22" x14ac:dyDescent="0.25">
      <c r="A30" s="23" t="s">
        <v>95</v>
      </c>
    </row>
    <row r="31" spans="1:22" ht="3" customHeight="1" x14ac:dyDescent="0.25"/>
    <row r="32" spans="1:22" x14ac:dyDescent="0.25">
      <c r="A32" s="23" t="s">
        <v>78</v>
      </c>
    </row>
  </sheetData>
  <sortState ref="A25:V27">
    <sortCondition ref="A25"/>
  </sortState>
  <mergeCells count="15">
    <mergeCell ref="A2:A3"/>
    <mergeCell ref="B2:H2"/>
    <mergeCell ref="I2:O2"/>
    <mergeCell ref="P2:V2"/>
    <mergeCell ref="A1:V1"/>
    <mergeCell ref="A22:V22"/>
    <mergeCell ref="A23:A24"/>
    <mergeCell ref="B23:H23"/>
    <mergeCell ref="I23:O23"/>
    <mergeCell ref="P23:V23"/>
    <mergeCell ref="A13:V13"/>
    <mergeCell ref="A14:A15"/>
    <mergeCell ref="B14:H14"/>
    <mergeCell ref="I14:O14"/>
    <mergeCell ref="P14:V14"/>
  </mergeCells>
  <pageMargins left="0.511811024" right="0.511811024" top="0.78740157499999996" bottom="0.78740157499999996" header="0.31496062000000002" footer="0.31496062000000002"/>
  <ignoredErrors>
    <ignoredError sqref="H7" evalError="1"/>
    <ignoredError sqref="O4 O11 H16 H28 O28" formula="1"/>
    <ignoredError sqref="P4:U4" formula="1" formulaRange="1"/>
    <ignoredError sqref="H11 H4" evalError="1" formula="1"/>
    <ignoredError sqref="M4"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dimension ref="A1:V23"/>
  <sheetViews>
    <sheetView showGridLines="0" zoomScale="85" zoomScaleNormal="85" workbookViewId="0">
      <selection activeCell="A24" sqref="A24"/>
    </sheetView>
  </sheetViews>
  <sheetFormatPr defaultRowHeight="15" x14ac:dyDescent="0.25"/>
  <cols>
    <col min="1" max="1" width="67.7109375" customWidth="1"/>
    <col min="2" max="3" width="8.7109375" customWidth="1"/>
    <col min="4" max="4" width="12.7109375" customWidth="1"/>
    <col min="5" max="5" width="8.7109375" customWidth="1"/>
    <col min="6" max="6" width="14.7109375" customWidth="1"/>
    <col min="7" max="7" width="12.7109375" customWidth="1"/>
    <col min="8" max="8" width="9.7109375" customWidth="1"/>
    <col min="9" max="10" width="8.7109375" customWidth="1"/>
    <col min="11" max="11" width="12.7109375" customWidth="1"/>
    <col min="12" max="12" width="8.7109375" customWidth="1"/>
    <col min="13" max="13" width="14.7109375" customWidth="1"/>
    <col min="14" max="14" width="12.7109375" customWidth="1"/>
    <col min="15" max="15" width="9.7109375" customWidth="1"/>
    <col min="16" max="17" width="8.7109375" customWidth="1"/>
    <col min="18" max="18" width="12.7109375" customWidth="1"/>
    <col min="19" max="19" width="8.7109375" customWidth="1"/>
    <col min="20" max="20" width="14.7109375" customWidth="1"/>
    <col min="21" max="21" width="12.7109375" customWidth="1"/>
    <col min="22" max="22" width="9.7109375" customWidth="1"/>
  </cols>
  <sheetData>
    <row r="1" spans="1:22" ht="50.1" customHeight="1" thickBot="1" x14ac:dyDescent="0.3">
      <c r="A1" s="37" t="s">
        <v>40</v>
      </c>
      <c r="B1" s="37"/>
      <c r="C1" s="37"/>
      <c r="D1" s="37"/>
      <c r="E1" s="37"/>
      <c r="F1" s="37"/>
      <c r="G1" s="37"/>
      <c r="H1" s="37"/>
      <c r="I1" s="37"/>
      <c r="J1" s="37"/>
      <c r="K1" s="37"/>
      <c r="L1" s="37"/>
      <c r="M1" s="37"/>
      <c r="N1" s="37"/>
      <c r="O1" s="37"/>
      <c r="P1" s="37"/>
      <c r="Q1" s="37"/>
      <c r="R1" s="37"/>
      <c r="S1" s="37"/>
      <c r="T1" s="37"/>
      <c r="U1" s="37"/>
      <c r="V1" s="37"/>
    </row>
    <row r="2" spans="1:22" ht="15.75" thickBot="1" x14ac:dyDescent="0.3">
      <c r="A2" s="38" t="s">
        <v>3</v>
      </c>
      <c r="B2" s="40">
        <v>2020</v>
      </c>
      <c r="C2" s="41"/>
      <c r="D2" s="41"/>
      <c r="E2" s="41"/>
      <c r="F2" s="41"/>
      <c r="G2" s="41"/>
      <c r="H2" s="42"/>
      <c r="I2" s="40">
        <v>2021</v>
      </c>
      <c r="J2" s="41"/>
      <c r="K2" s="41"/>
      <c r="L2" s="41"/>
      <c r="M2" s="41"/>
      <c r="N2" s="41"/>
      <c r="O2" s="42"/>
      <c r="P2" s="43">
        <v>2022</v>
      </c>
      <c r="Q2" s="44"/>
      <c r="R2" s="44"/>
      <c r="S2" s="44"/>
      <c r="T2" s="44"/>
      <c r="U2" s="44"/>
      <c r="V2" s="45"/>
    </row>
    <row r="3" spans="1:22" ht="30" customHeight="1" thickBot="1" x14ac:dyDescent="0.3">
      <c r="A3" s="39"/>
      <c r="B3" s="8" t="s">
        <v>0</v>
      </c>
      <c r="C3" s="5" t="s">
        <v>1</v>
      </c>
      <c r="D3" s="5" t="s">
        <v>10</v>
      </c>
      <c r="E3" s="5" t="s">
        <v>11</v>
      </c>
      <c r="F3" s="5" t="s">
        <v>77</v>
      </c>
      <c r="G3" s="5" t="s">
        <v>12</v>
      </c>
      <c r="H3" s="9" t="s">
        <v>13</v>
      </c>
      <c r="I3" s="8" t="s">
        <v>0</v>
      </c>
      <c r="J3" s="5" t="s">
        <v>1</v>
      </c>
      <c r="K3" s="5" t="s">
        <v>10</v>
      </c>
      <c r="L3" s="5" t="s">
        <v>11</v>
      </c>
      <c r="M3" s="5" t="s">
        <v>77</v>
      </c>
      <c r="N3" s="5" t="s">
        <v>12</v>
      </c>
      <c r="O3" s="9" t="s">
        <v>13</v>
      </c>
      <c r="P3" s="8" t="s">
        <v>0</v>
      </c>
      <c r="Q3" s="5" t="s">
        <v>1</v>
      </c>
      <c r="R3" s="5" t="s">
        <v>10</v>
      </c>
      <c r="S3" s="5" t="s">
        <v>11</v>
      </c>
      <c r="T3" s="5" t="s">
        <v>77</v>
      </c>
      <c r="U3" s="5" t="s">
        <v>12</v>
      </c>
      <c r="V3" s="12" t="s">
        <v>13</v>
      </c>
    </row>
    <row r="4" spans="1:22" ht="15.75" customHeight="1" thickBot="1" x14ac:dyDescent="0.3">
      <c r="A4" s="20" t="s">
        <v>37</v>
      </c>
      <c r="B4" s="2">
        <v>10</v>
      </c>
      <c r="C4" s="13">
        <v>159</v>
      </c>
      <c r="D4" s="2">
        <v>38</v>
      </c>
      <c r="E4" s="2">
        <v>24</v>
      </c>
      <c r="F4" s="2">
        <v>7</v>
      </c>
      <c r="G4" s="2">
        <v>7</v>
      </c>
      <c r="H4" s="16">
        <f t="shared" ref="H4:H9" si="0">G4/B4</f>
        <v>0.7</v>
      </c>
      <c r="I4" s="13">
        <v>17</v>
      </c>
      <c r="J4" s="15">
        <v>74</v>
      </c>
      <c r="K4" s="2">
        <v>35</v>
      </c>
      <c r="L4" s="2">
        <v>20</v>
      </c>
      <c r="M4" s="2">
        <v>3</v>
      </c>
      <c r="N4" s="2">
        <v>12</v>
      </c>
      <c r="O4" s="16">
        <f>N4/I4</f>
        <v>0.70588235294117652</v>
      </c>
      <c r="P4" s="13">
        <v>16</v>
      </c>
      <c r="Q4" s="15">
        <v>35</v>
      </c>
      <c r="R4" s="2">
        <v>21</v>
      </c>
      <c r="S4" s="2">
        <v>4</v>
      </c>
      <c r="T4" s="2">
        <v>5</v>
      </c>
      <c r="U4" s="2">
        <v>12</v>
      </c>
      <c r="V4" s="16">
        <f>U4/P4</f>
        <v>0.75</v>
      </c>
    </row>
    <row r="5" spans="1:22" ht="15.75" customHeight="1" thickBot="1" x14ac:dyDescent="0.3">
      <c r="A5" s="20" t="s">
        <v>71</v>
      </c>
      <c r="B5" s="2">
        <v>10</v>
      </c>
      <c r="C5" s="14">
        <v>116</v>
      </c>
      <c r="D5" s="15">
        <v>26</v>
      </c>
      <c r="E5" s="15">
        <v>10</v>
      </c>
      <c r="F5" s="15">
        <v>6</v>
      </c>
      <c r="G5" s="15">
        <v>10</v>
      </c>
      <c r="H5" s="16">
        <f t="shared" si="0"/>
        <v>1</v>
      </c>
      <c r="I5" s="14">
        <v>17</v>
      </c>
      <c r="J5" s="2">
        <v>89</v>
      </c>
      <c r="K5" s="15">
        <v>28</v>
      </c>
      <c r="L5" s="15">
        <v>17</v>
      </c>
      <c r="M5" s="15">
        <v>4</v>
      </c>
      <c r="N5" s="15">
        <v>7</v>
      </c>
      <c r="O5" s="27">
        <f>N5/I5</f>
        <v>0.41176470588235292</v>
      </c>
      <c r="P5" s="14">
        <v>16</v>
      </c>
      <c r="Q5" s="2">
        <v>46</v>
      </c>
      <c r="R5" s="15">
        <v>26</v>
      </c>
      <c r="S5" s="15">
        <v>15</v>
      </c>
      <c r="T5" s="15">
        <v>2</v>
      </c>
      <c r="U5" s="15">
        <v>9</v>
      </c>
      <c r="V5" s="16">
        <f>U5/P5</f>
        <v>0.5625</v>
      </c>
    </row>
    <row r="6" spans="1:22" ht="15.75" customHeight="1" thickBot="1" x14ac:dyDescent="0.3">
      <c r="A6" s="20" t="s">
        <v>70</v>
      </c>
      <c r="B6" s="2">
        <v>10</v>
      </c>
      <c r="C6" s="14">
        <v>149</v>
      </c>
      <c r="D6" s="15">
        <v>25</v>
      </c>
      <c r="E6" s="15">
        <v>13</v>
      </c>
      <c r="F6" s="15">
        <v>3</v>
      </c>
      <c r="G6" s="15">
        <v>9</v>
      </c>
      <c r="H6" s="16">
        <f t="shared" si="0"/>
        <v>0.9</v>
      </c>
      <c r="I6" s="14">
        <v>17</v>
      </c>
      <c r="J6" s="2">
        <v>89</v>
      </c>
      <c r="K6" s="15">
        <v>36</v>
      </c>
      <c r="L6" s="15">
        <v>19</v>
      </c>
      <c r="M6" s="15">
        <v>5</v>
      </c>
      <c r="N6" s="15">
        <v>12</v>
      </c>
      <c r="O6" s="16">
        <f>N6/I6</f>
        <v>0.70588235294117652</v>
      </c>
      <c r="P6" s="14">
        <v>16</v>
      </c>
      <c r="Q6" s="2">
        <v>43</v>
      </c>
      <c r="R6" s="15">
        <v>24</v>
      </c>
      <c r="S6" s="15">
        <v>7</v>
      </c>
      <c r="T6" s="15">
        <v>5</v>
      </c>
      <c r="U6" s="15">
        <v>12</v>
      </c>
      <c r="V6" s="16">
        <f>U6/P6</f>
        <v>0.75</v>
      </c>
    </row>
    <row r="7" spans="1:22" ht="15.75" customHeight="1" thickBot="1" x14ac:dyDescent="0.3">
      <c r="A7" s="20" t="s">
        <v>38</v>
      </c>
      <c r="B7" s="2">
        <v>10</v>
      </c>
      <c r="C7" s="14">
        <v>136</v>
      </c>
      <c r="D7" s="15">
        <v>37</v>
      </c>
      <c r="E7" s="15">
        <v>23</v>
      </c>
      <c r="F7" s="15">
        <v>5</v>
      </c>
      <c r="G7" s="15">
        <v>9</v>
      </c>
      <c r="H7" s="16">
        <f t="shared" si="0"/>
        <v>0.9</v>
      </c>
      <c r="I7" s="14">
        <v>17</v>
      </c>
      <c r="J7" s="2">
        <v>61</v>
      </c>
      <c r="K7" s="15">
        <v>28</v>
      </c>
      <c r="L7" s="15">
        <v>10</v>
      </c>
      <c r="M7" s="15">
        <v>2</v>
      </c>
      <c r="N7" s="15">
        <v>16</v>
      </c>
      <c r="O7" s="16">
        <f>N7/I7</f>
        <v>0.94117647058823528</v>
      </c>
      <c r="P7" s="14">
        <v>16</v>
      </c>
      <c r="Q7" s="2">
        <v>44</v>
      </c>
      <c r="R7" s="15">
        <v>24</v>
      </c>
      <c r="S7" s="15">
        <v>10</v>
      </c>
      <c r="T7" s="15">
        <v>4</v>
      </c>
      <c r="U7" s="15">
        <v>10</v>
      </c>
      <c r="V7" s="16">
        <f>U7/P7</f>
        <v>0.625</v>
      </c>
    </row>
    <row r="8" spans="1:22" ht="15.75" customHeight="1" thickBot="1" x14ac:dyDescent="0.3">
      <c r="A8" s="20" t="s">
        <v>39</v>
      </c>
      <c r="B8" s="2">
        <v>10</v>
      </c>
      <c r="C8" s="14">
        <v>105</v>
      </c>
      <c r="D8" s="2">
        <v>32</v>
      </c>
      <c r="E8" s="2">
        <v>20</v>
      </c>
      <c r="F8" s="2">
        <v>4</v>
      </c>
      <c r="G8" s="2">
        <v>8</v>
      </c>
      <c r="H8" s="16">
        <f t="shared" si="0"/>
        <v>0.8</v>
      </c>
      <c r="I8" s="14">
        <v>17</v>
      </c>
      <c r="J8" s="2">
        <v>68</v>
      </c>
      <c r="K8" s="2">
        <v>33</v>
      </c>
      <c r="L8" s="2">
        <v>17</v>
      </c>
      <c r="M8" s="2">
        <v>5</v>
      </c>
      <c r="N8" s="2">
        <v>11</v>
      </c>
      <c r="O8" s="16">
        <f>N8/I8</f>
        <v>0.6470588235294118</v>
      </c>
      <c r="P8" s="14">
        <v>16</v>
      </c>
      <c r="Q8" s="2">
        <v>43</v>
      </c>
      <c r="R8" s="2">
        <v>23</v>
      </c>
      <c r="S8" s="2">
        <v>8</v>
      </c>
      <c r="T8" s="2">
        <v>1</v>
      </c>
      <c r="U8" s="2">
        <v>14</v>
      </c>
      <c r="V8" s="16">
        <f>U8/P8</f>
        <v>0.875</v>
      </c>
    </row>
    <row r="9" spans="1:22" ht="15.75" customHeight="1" thickBot="1" x14ac:dyDescent="0.3">
      <c r="A9" s="6" t="s">
        <v>4</v>
      </c>
      <c r="B9" s="4">
        <f>SUM(B4:B8)</f>
        <v>50</v>
      </c>
      <c r="C9" s="4">
        <f t="shared" ref="C9:G9" si="1">SUM(C4:C8)</f>
        <v>665</v>
      </c>
      <c r="D9" s="4">
        <f t="shared" si="1"/>
        <v>158</v>
      </c>
      <c r="E9" s="4">
        <f t="shared" si="1"/>
        <v>90</v>
      </c>
      <c r="F9" s="4">
        <f t="shared" si="1"/>
        <v>25</v>
      </c>
      <c r="G9" s="4">
        <f t="shared" si="1"/>
        <v>43</v>
      </c>
      <c r="H9" s="3">
        <f t="shared" si="0"/>
        <v>0.86</v>
      </c>
      <c r="I9" s="4">
        <f t="shared" ref="I9:N9" si="2">SUM(I4:I8)</f>
        <v>85</v>
      </c>
      <c r="J9" s="4">
        <f t="shared" si="2"/>
        <v>381</v>
      </c>
      <c r="K9" s="4">
        <f t="shared" si="2"/>
        <v>160</v>
      </c>
      <c r="L9" s="4">
        <f t="shared" si="2"/>
        <v>83</v>
      </c>
      <c r="M9" s="4">
        <f t="shared" si="2"/>
        <v>19</v>
      </c>
      <c r="N9" s="4">
        <f t="shared" si="2"/>
        <v>58</v>
      </c>
      <c r="O9" s="3">
        <f t="shared" ref="O9" si="3">N9/I9</f>
        <v>0.68235294117647061</v>
      </c>
      <c r="P9" s="4">
        <f>SUM(P4:P8)</f>
        <v>80</v>
      </c>
      <c r="Q9" s="4">
        <f t="shared" ref="Q9:U9" si="4">SUM(Q4:Q8)</f>
        <v>211</v>
      </c>
      <c r="R9" s="4">
        <f t="shared" si="4"/>
        <v>118</v>
      </c>
      <c r="S9" s="4">
        <f t="shared" si="4"/>
        <v>44</v>
      </c>
      <c r="T9" s="4">
        <f t="shared" si="4"/>
        <v>17</v>
      </c>
      <c r="U9" s="4">
        <f t="shared" si="4"/>
        <v>57</v>
      </c>
      <c r="V9" s="3">
        <f t="shared" ref="V9" si="5">U9/P9</f>
        <v>0.71250000000000002</v>
      </c>
    </row>
    <row r="10" spans="1:22" ht="15.75" customHeight="1" x14ac:dyDescent="0.25"/>
    <row r="11" spans="1:22" ht="50.1" customHeight="1" thickBot="1" x14ac:dyDescent="0.3">
      <c r="A11" s="37" t="s">
        <v>43</v>
      </c>
      <c r="B11" s="37"/>
      <c r="C11" s="37"/>
      <c r="D11" s="37"/>
      <c r="E11" s="37"/>
      <c r="F11" s="37"/>
      <c r="G11" s="37"/>
      <c r="H11" s="37"/>
      <c r="I11" s="37"/>
      <c r="J11" s="37"/>
      <c r="K11" s="37"/>
      <c r="L11" s="37"/>
      <c r="M11" s="37"/>
      <c r="N11" s="37"/>
      <c r="O11" s="37"/>
      <c r="P11" s="37"/>
      <c r="Q11" s="37"/>
      <c r="R11" s="37"/>
      <c r="S11" s="37"/>
      <c r="T11" s="37"/>
      <c r="U11" s="37"/>
      <c r="V11" s="37"/>
    </row>
    <row r="12" spans="1:22" ht="15.75" customHeight="1" thickBot="1" x14ac:dyDescent="0.3">
      <c r="A12" s="38" t="s">
        <v>3</v>
      </c>
      <c r="B12" s="40">
        <v>2020</v>
      </c>
      <c r="C12" s="41"/>
      <c r="D12" s="41"/>
      <c r="E12" s="41"/>
      <c r="F12" s="41"/>
      <c r="G12" s="41"/>
      <c r="H12" s="42"/>
      <c r="I12" s="40">
        <v>2021</v>
      </c>
      <c r="J12" s="41"/>
      <c r="K12" s="41"/>
      <c r="L12" s="41"/>
      <c r="M12" s="41"/>
      <c r="N12" s="41"/>
      <c r="O12" s="42"/>
      <c r="P12" s="43">
        <v>2022</v>
      </c>
      <c r="Q12" s="44"/>
      <c r="R12" s="44"/>
      <c r="S12" s="44"/>
      <c r="T12" s="44"/>
      <c r="U12" s="44"/>
      <c r="V12" s="45"/>
    </row>
    <row r="13" spans="1:22" ht="30" customHeight="1" thickBot="1" x14ac:dyDescent="0.3">
      <c r="A13" s="39"/>
      <c r="B13" s="8" t="s">
        <v>0</v>
      </c>
      <c r="C13" s="5" t="s">
        <v>1</v>
      </c>
      <c r="D13" s="5" t="s">
        <v>10</v>
      </c>
      <c r="E13" s="5" t="s">
        <v>11</v>
      </c>
      <c r="F13" s="5" t="s">
        <v>77</v>
      </c>
      <c r="G13" s="5" t="s">
        <v>12</v>
      </c>
      <c r="H13" s="9" t="s">
        <v>13</v>
      </c>
      <c r="I13" s="8" t="s">
        <v>0</v>
      </c>
      <c r="J13" s="5" t="s">
        <v>1</v>
      </c>
      <c r="K13" s="5" t="s">
        <v>10</v>
      </c>
      <c r="L13" s="5" t="s">
        <v>11</v>
      </c>
      <c r="M13" s="5" t="s">
        <v>77</v>
      </c>
      <c r="N13" s="5" t="s">
        <v>12</v>
      </c>
      <c r="O13" s="9" t="s">
        <v>13</v>
      </c>
      <c r="P13" s="8" t="s">
        <v>0</v>
      </c>
      <c r="Q13" s="5" t="s">
        <v>1</v>
      </c>
      <c r="R13" s="5" t="s">
        <v>10</v>
      </c>
      <c r="S13" s="5" t="s">
        <v>11</v>
      </c>
      <c r="T13" s="5" t="s">
        <v>77</v>
      </c>
      <c r="U13" s="5" t="s">
        <v>12</v>
      </c>
      <c r="V13" s="12" t="s">
        <v>13</v>
      </c>
    </row>
    <row r="14" spans="1:22" ht="15.75" customHeight="1" thickBot="1" x14ac:dyDescent="0.3">
      <c r="A14" s="20" t="s">
        <v>37</v>
      </c>
      <c r="B14" s="2">
        <v>40</v>
      </c>
      <c r="C14" s="13">
        <v>29</v>
      </c>
      <c r="D14" s="2">
        <v>29</v>
      </c>
      <c r="E14" s="2">
        <v>8</v>
      </c>
      <c r="F14" s="2">
        <v>7</v>
      </c>
      <c r="G14" s="2">
        <v>14</v>
      </c>
      <c r="H14" s="27">
        <f t="shared" ref="H14:H19" si="6">G14/B14</f>
        <v>0.35</v>
      </c>
      <c r="I14" s="13">
        <v>33</v>
      </c>
      <c r="J14" s="15">
        <v>36</v>
      </c>
      <c r="K14" s="2">
        <v>27</v>
      </c>
      <c r="L14" s="2">
        <v>11</v>
      </c>
      <c r="M14" s="2">
        <v>2</v>
      </c>
      <c r="N14" s="2">
        <v>14</v>
      </c>
      <c r="O14" s="27">
        <f>N14/I14</f>
        <v>0.42424242424242425</v>
      </c>
      <c r="P14" s="13">
        <v>34</v>
      </c>
      <c r="Q14" s="15">
        <v>15</v>
      </c>
      <c r="R14" s="2">
        <v>15</v>
      </c>
      <c r="S14" s="2">
        <v>8</v>
      </c>
      <c r="T14" s="2">
        <v>1</v>
      </c>
      <c r="U14" s="2">
        <v>6</v>
      </c>
      <c r="V14" s="27">
        <f>U14/P14</f>
        <v>0.17647058823529413</v>
      </c>
    </row>
    <row r="15" spans="1:22" ht="15.75" customHeight="1" thickBot="1" x14ac:dyDescent="0.3">
      <c r="A15" s="20" t="s">
        <v>71</v>
      </c>
      <c r="B15" s="2">
        <v>40</v>
      </c>
      <c r="C15" s="14">
        <v>37</v>
      </c>
      <c r="D15" s="15">
        <v>16</v>
      </c>
      <c r="E15" s="15">
        <v>16</v>
      </c>
      <c r="F15" s="15">
        <v>8</v>
      </c>
      <c r="G15" s="15">
        <v>21</v>
      </c>
      <c r="H15" s="16">
        <f t="shared" si="6"/>
        <v>0.52500000000000002</v>
      </c>
      <c r="I15" s="14">
        <v>33</v>
      </c>
      <c r="J15" s="2">
        <v>78</v>
      </c>
      <c r="K15" s="15">
        <v>60</v>
      </c>
      <c r="L15" s="15">
        <v>34</v>
      </c>
      <c r="M15" s="15">
        <v>3</v>
      </c>
      <c r="N15" s="15">
        <v>23</v>
      </c>
      <c r="O15" s="16">
        <f>N15/I15</f>
        <v>0.69696969696969702</v>
      </c>
      <c r="P15" s="14">
        <v>34</v>
      </c>
      <c r="Q15" s="2">
        <v>50</v>
      </c>
      <c r="R15" s="15">
        <v>46</v>
      </c>
      <c r="S15" s="15">
        <v>32</v>
      </c>
      <c r="T15" s="15">
        <v>3</v>
      </c>
      <c r="U15" s="15">
        <v>11</v>
      </c>
      <c r="V15" s="27">
        <f>U15/P15</f>
        <v>0.3235294117647059</v>
      </c>
    </row>
    <row r="16" spans="1:22" ht="15.75" customHeight="1" thickBot="1" x14ac:dyDescent="0.3">
      <c r="A16" s="20" t="s">
        <v>70</v>
      </c>
      <c r="B16" s="2">
        <v>40</v>
      </c>
      <c r="C16" s="14">
        <v>74</v>
      </c>
      <c r="D16" s="15">
        <v>63</v>
      </c>
      <c r="E16" s="15">
        <v>30</v>
      </c>
      <c r="F16" s="15">
        <v>6</v>
      </c>
      <c r="G16" s="15">
        <v>27</v>
      </c>
      <c r="H16" s="16">
        <f t="shared" si="6"/>
        <v>0.67500000000000004</v>
      </c>
      <c r="I16" s="14">
        <v>33</v>
      </c>
      <c r="J16" s="2">
        <v>138</v>
      </c>
      <c r="K16" s="15">
        <v>85</v>
      </c>
      <c r="L16" s="15">
        <v>53</v>
      </c>
      <c r="M16" s="15">
        <v>8</v>
      </c>
      <c r="N16" s="15">
        <v>24</v>
      </c>
      <c r="O16" s="16">
        <f>N16/I16</f>
        <v>0.72727272727272729</v>
      </c>
      <c r="P16" s="14">
        <v>34</v>
      </c>
      <c r="Q16" s="2">
        <v>49</v>
      </c>
      <c r="R16" s="15">
        <v>43</v>
      </c>
      <c r="S16" s="15">
        <v>24</v>
      </c>
      <c r="T16" s="15">
        <v>3</v>
      </c>
      <c r="U16" s="15">
        <v>16</v>
      </c>
      <c r="V16" s="27">
        <f>U16/P16</f>
        <v>0.47058823529411764</v>
      </c>
    </row>
    <row r="17" spans="1:22" ht="15.75" customHeight="1" thickBot="1" x14ac:dyDescent="0.3">
      <c r="A17" s="20" t="s">
        <v>38</v>
      </c>
      <c r="B17" s="2">
        <v>40</v>
      </c>
      <c r="C17" s="14">
        <v>54</v>
      </c>
      <c r="D17" s="15">
        <v>50</v>
      </c>
      <c r="E17" s="15">
        <v>22</v>
      </c>
      <c r="F17" s="15">
        <v>6</v>
      </c>
      <c r="G17" s="15">
        <v>22</v>
      </c>
      <c r="H17" s="16">
        <f t="shared" si="6"/>
        <v>0.55000000000000004</v>
      </c>
      <c r="I17" s="14">
        <v>33</v>
      </c>
      <c r="J17" s="2">
        <v>48</v>
      </c>
      <c r="K17" s="15">
        <v>32</v>
      </c>
      <c r="L17" s="15">
        <v>14</v>
      </c>
      <c r="M17" s="15">
        <v>3</v>
      </c>
      <c r="N17" s="15">
        <v>17</v>
      </c>
      <c r="O17" s="16">
        <f>N17/I17</f>
        <v>0.51515151515151514</v>
      </c>
      <c r="P17" s="14">
        <v>34</v>
      </c>
      <c r="Q17" s="2">
        <v>27</v>
      </c>
      <c r="R17" s="15">
        <v>26</v>
      </c>
      <c r="S17" s="15">
        <v>17</v>
      </c>
      <c r="T17" s="15">
        <v>2</v>
      </c>
      <c r="U17" s="15">
        <v>7</v>
      </c>
      <c r="V17" s="27">
        <f>U17/P17</f>
        <v>0.20588235294117646</v>
      </c>
    </row>
    <row r="18" spans="1:22" ht="15.75" customHeight="1" thickBot="1" x14ac:dyDescent="0.3">
      <c r="A18" s="20" t="s">
        <v>39</v>
      </c>
      <c r="B18" s="2">
        <v>40</v>
      </c>
      <c r="C18" s="14">
        <v>45</v>
      </c>
      <c r="D18" s="2">
        <v>43</v>
      </c>
      <c r="E18" s="2">
        <v>20</v>
      </c>
      <c r="F18" s="2">
        <v>4</v>
      </c>
      <c r="G18" s="2">
        <v>19</v>
      </c>
      <c r="H18" s="27">
        <f t="shared" si="6"/>
        <v>0.47499999999999998</v>
      </c>
      <c r="I18" s="14">
        <v>33</v>
      </c>
      <c r="J18" s="2">
        <v>47</v>
      </c>
      <c r="K18" s="2">
        <v>32</v>
      </c>
      <c r="L18" s="2">
        <v>20</v>
      </c>
      <c r="M18" s="2">
        <v>1</v>
      </c>
      <c r="N18" s="2">
        <v>11</v>
      </c>
      <c r="O18" s="27">
        <f>N18/I18</f>
        <v>0.33333333333333331</v>
      </c>
      <c r="P18" s="14">
        <v>34</v>
      </c>
      <c r="Q18" s="2">
        <v>33</v>
      </c>
      <c r="R18" s="2">
        <v>30</v>
      </c>
      <c r="S18" s="2">
        <v>16</v>
      </c>
      <c r="T18" s="2">
        <v>1</v>
      </c>
      <c r="U18" s="2">
        <v>13</v>
      </c>
      <c r="V18" s="27">
        <f>U18/P18</f>
        <v>0.38235294117647056</v>
      </c>
    </row>
    <row r="19" spans="1:22" ht="15.75" thickBot="1" x14ac:dyDescent="0.3">
      <c r="A19" s="6" t="s">
        <v>4</v>
      </c>
      <c r="B19" s="4">
        <f>SUM(B14:B18)</f>
        <v>200</v>
      </c>
      <c r="C19" s="4">
        <f t="shared" ref="C19:G19" si="7">SUM(C14:C18)</f>
        <v>239</v>
      </c>
      <c r="D19" s="4">
        <f t="shared" si="7"/>
        <v>201</v>
      </c>
      <c r="E19" s="4">
        <f t="shared" si="7"/>
        <v>96</v>
      </c>
      <c r="F19" s="4">
        <f t="shared" si="7"/>
        <v>31</v>
      </c>
      <c r="G19" s="4">
        <f t="shared" si="7"/>
        <v>103</v>
      </c>
      <c r="H19" s="3">
        <f t="shared" si="6"/>
        <v>0.51500000000000001</v>
      </c>
      <c r="I19" s="4">
        <f t="shared" ref="I19:N19" si="8">SUM(I14:I18)</f>
        <v>165</v>
      </c>
      <c r="J19" s="4">
        <f t="shared" si="8"/>
        <v>347</v>
      </c>
      <c r="K19" s="4">
        <f t="shared" si="8"/>
        <v>236</v>
      </c>
      <c r="L19" s="4">
        <f t="shared" si="8"/>
        <v>132</v>
      </c>
      <c r="M19" s="4">
        <f t="shared" si="8"/>
        <v>17</v>
      </c>
      <c r="N19" s="4">
        <f t="shared" si="8"/>
        <v>89</v>
      </c>
      <c r="O19" s="3">
        <f t="shared" ref="O19" si="9">N19/I19</f>
        <v>0.53939393939393943</v>
      </c>
      <c r="P19" s="4">
        <f>SUM(P14:P18)</f>
        <v>170</v>
      </c>
      <c r="Q19" s="4">
        <f t="shared" ref="Q19:U19" si="10">SUM(Q14:Q18)</f>
        <v>174</v>
      </c>
      <c r="R19" s="4">
        <f t="shared" si="10"/>
        <v>160</v>
      </c>
      <c r="S19" s="4">
        <f t="shared" si="10"/>
        <v>97</v>
      </c>
      <c r="T19" s="4">
        <f t="shared" si="10"/>
        <v>10</v>
      </c>
      <c r="U19" s="4">
        <f t="shared" si="10"/>
        <v>53</v>
      </c>
      <c r="V19" s="28">
        <f t="shared" ref="V19" si="11">U19/P19</f>
        <v>0.31176470588235294</v>
      </c>
    </row>
    <row r="21" spans="1:22" x14ac:dyDescent="0.25">
      <c r="A21" s="23" t="s">
        <v>95</v>
      </c>
    </row>
    <row r="22" spans="1:22" ht="3" customHeight="1" x14ac:dyDescent="0.25"/>
    <row r="23" spans="1:22" x14ac:dyDescent="0.25">
      <c r="A23" s="23" t="s">
        <v>78</v>
      </c>
    </row>
  </sheetData>
  <sortState ref="A14:T18">
    <sortCondition ref="A14"/>
  </sortState>
  <mergeCells count="10">
    <mergeCell ref="A2:A3"/>
    <mergeCell ref="B2:H2"/>
    <mergeCell ref="I2:O2"/>
    <mergeCell ref="P2:V2"/>
    <mergeCell ref="A1:V1"/>
    <mergeCell ref="A11:V11"/>
    <mergeCell ref="A12:A13"/>
    <mergeCell ref="B12:H12"/>
    <mergeCell ref="I12:O12"/>
    <mergeCell ref="P12:V12"/>
  </mergeCells>
  <pageMargins left="0.511811024" right="0.511811024" top="0.78740157499999996" bottom="0.78740157499999996" header="0.31496062000000002" footer="0.31496062000000002"/>
  <pageSetup paperSize="9" orientation="portrait" horizontalDpi="0" verticalDpi="0" r:id="rId1"/>
  <ignoredErrors>
    <ignoredError sqref="H9 O9 H19 O1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dimension ref="A1:V19"/>
  <sheetViews>
    <sheetView showGridLines="0" zoomScale="85" zoomScaleNormal="85" workbookViewId="0">
      <selection activeCell="A20" sqref="A20"/>
    </sheetView>
  </sheetViews>
  <sheetFormatPr defaultRowHeight="15" x14ac:dyDescent="0.25"/>
  <cols>
    <col min="1" max="1" width="55.7109375" customWidth="1"/>
    <col min="2" max="3" width="8.7109375" customWidth="1"/>
    <col min="4" max="4" width="12.7109375" customWidth="1"/>
    <col min="5" max="5" width="8.7109375" customWidth="1"/>
    <col min="6" max="6" width="14.7109375" customWidth="1"/>
    <col min="7" max="7" width="12.85546875" customWidth="1"/>
    <col min="8" max="8" width="9.7109375" customWidth="1"/>
    <col min="9" max="10" width="8.7109375" customWidth="1"/>
    <col min="11" max="11" width="12.7109375" customWidth="1"/>
    <col min="12" max="12" width="8.7109375" customWidth="1"/>
    <col min="13" max="13" width="14.7109375" customWidth="1"/>
    <col min="14" max="14" width="12.42578125" customWidth="1"/>
    <col min="15" max="15" width="9.7109375" customWidth="1"/>
    <col min="16" max="17" width="8.7109375" customWidth="1"/>
    <col min="18" max="18" width="12.7109375" customWidth="1"/>
    <col min="19" max="19" width="8.7109375" customWidth="1"/>
    <col min="20" max="20" width="14.7109375" customWidth="1"/>
    <col min="21" max="21" width="12.85546875" customWidth="1"/>
    <col min="22" max="22" width="9.7109375" customWidth="1"/>
  </cols>
  <sheetData>
    <row r="1" spans="1:22" ht="50.1" customHeight="1" thickBot="1" x14ac:dyDescent="0.3">
      <c r="A1" s="37" t="s">
        <v>23</v>
      </c>
      <c r="B1" s="37"/>
      <c r="C1" s="37"/>
      <c r="D1" s="37"/>
      <c r="E1" s="37"/>
      <c r="F1" s="37"/>
      <c r="G1" s="37"/>
      <c r="H1" s="37"/>
      <c r="I1" s="37"/>
      <c r="J1" s="37"/>
      <c r="K1" s="37"/>
      <c r="L1" s="37"/>
      <c r="M1" s="37"/>
      <c r="N1" s="37"/>
      <c r="O1" s="37"/>
      <c r="P1" s="37"/>
      <c r="Q1" s="37"/>
      <c r="R1" s="37"/>
      <c r="S1" s="37"/>
      <c r="T1" s="37"/>
      <c r="U1" s="37"/>
      <c r="V1" s="37"/>
    </row>
    <row r="2" spans="1:22" ht="15.75" customHeight="1" thickBot="1" x14ac:dyDescent="0.3">
      <c r="A2" s="38" t="s">
        <v>3</v>
      </c>
      <c r="B2" s="40">
        <v>2020</v>
      </c>
      <c r="C2" s="41"/>
      <c r="D2" s="41"/>
      <c r="E2" s="41"/>
      <c r="F2" s="41"/>
      <c r="G2" s="41"/>
      <c r="H2" s="42"/>
      <c r="I2" s="40">
        <v>2021</v>
      </c>
      <c r="J2" s="41"/>
      <c r="K2" s="41"/>
      <c r="L2" s="41"/>
      <c r="M2" s="41"/>
      <c r="N2" s="41"/>
      <c r="O2" s="42"/>
      <c r="P2" s="43">
        <v>2022</v>
      </c>
      <c r="Q2" s="44"/>
      <c r="R2" s="44"/>
      <c r="S2" s="44"/>
      <c r="T2" s="44"/>
      <c r="U2" s="44"/>
      <c r="V2" s="45"/>
    </row>
    <row r="3" spans="1:22" ht="30" customHeight="1" thickBot="1" x14ac:dyDescent="0.3">
      <c r="A3" s="39"/>
      <c r="B3" s="8" t="s">
        <v>0</v>
      </c>
      <c r="C3" s="5" t="s">
        <v>1</v>
      </c>
      <c r="D3" s="5" t="s">
        <v>10</v>
      </c>
      <c r="E3" s="5" t="s">
        <v>11</v>
      </c>
      <c r="F3" s="5" t="s">
        <v>77</v>
      </c>
      <c r="G3" s="5" t="s">
        <v>12</v>
      </c>
      <c r="H3" s="9" t="s">
        <v>13</v>
      </c>
      <c r="I3" s="8" t="s">
        <v>0</v>
      </c>
      <c r="J3" s="5" t="s">
        <v>1</v>
      </c>
      <c r="K3" s="5" t="s">
        <v>10</v>
      </c>
      <c r="L3" s="5" t="s">
        <v>11</v>
      </c>
      <c r="M3" s="5" t="s">
        <v>77</v>
      </c>
      <c r="N3" s="5" t="s">
        <v>12</v>
      </c>
      <c r="O3" s="9" t="s">
        <v>13</v>
      </c>
      <c r="P3" s="8" t="s">
        <v>0</v>
      </c>
      <c r="Q3" s="5" t="s">
        <v>1</v>
      </c>
      <c r="R3" s="5" t="s">
        <v>10</v>
      </c>
      <c r="S3" s="5" t="s">
        <v>11</v>
      </c>
      <c r="T3" s="5" t="s">
        <v>77</v>
      </c>
      <c r="U3" s="5" t="s">
        <v>12</v>
      </c>
      <c r="V3" s="12" t="s">
        <v>13</v>
      </c>
    </row>
    <row r="4" spans="1:22" ht="15.75" customHeight="1" thickBot="1" x14ac:dyDescent="0.3">
      <c r="A4" s="20" t="s">
        <v>24</v>
      </c>
      <c r="B4" s="13" t="s">
        <v>2</v>
      </c>
      <c r="C4" s="13" t="s">
        <v>2</v>
      </c>
      <c r="D4" s="13" t="s">
        <v>2</v>
      </c>
      <c r="E4" s="13" t="s">
        <v>2</v>
      </c>
      <c r="F4" s="13" t="s">
        <v>2</v>
      </c>
      <c r="G4" s="13" t="s">
        <v>2</v>
      </c>
      <c r="H4" s="13" t="s">
        <v>2</v>
      </c>
      <c r="I4" s="13">
        <v>16</v>
      </c>
      <c r="J4" s="15">
        <v>435</v>
      </c>
      <c r="K4" s="2">
        <v>60</v>
      </c>
      <c r="L4" s="2">
        <v>43</v>
      </c>
      <c r="M4" s="2">
        <v>4</v>
      </c>
      <c r="N4" s="2">
        <v>13</v>
      </c>
      <c r="O4" s="17">
        <f>N4/I4</f>
        <v>0.8125</v>
      </c>
      <c r="P4" s="13">
        <v>15</v>
      </c>
      <c r="Q4" s="15">
        <v>353</v>
      </c>
      <c r="R4" s="2">
        <v>74</v>
      </c>
      <c r="S4" s="2">
        <v>59</v>
      </c>
      <c r="T4" s="2">
        <v>3</v>
      </c>
      <c r="U4" s="2">
        <v>12</v>
      </c>
      <c r="V4" s="17">
        <f>U4/P4</f>
        <v>0.8</v>
      </c>
    </row>
    <row r="5" spans="1:22" ht="15.75" customHeight="1" thickBot="1" x14ac:dyDescent="0.3">
      <c r="A5" s="20" t="s">
        <v>25</v>
      </c>
      <c r="B5" s="13" t="s">
        <v>2</v>
      </c>
      <c r="C5" s="13" t="s">
        <v>2</v>
      </c>
      <c r="D5" s="13" t="s">
        <v>2</v>
      </c>
      <c r="E5" s="13" t="s">
        <v>2</v>
      </c>
      <c r="F5" s="13" t="s">
        <v>2</v>
      </c>
      <c r="G5" s="13" t="s">
        <v>2</v>
      </c>
      <c r="H5" s="13" t="s">
        <v>2</v>
      </c>
      <c r="I5" s="13" t="s">
        <v>2</v>
      </c>
      <c r="J5" s="13" t="s">
        <v>2</v>
      </c>
      <c r="K5" s="13" t="s">
        <v>2</v>
      </c>
      <c r="L5" s="13" t="s">
        <v>2</v>
      </c>
      <c r="M5" s="13" t="s">
        <v>2</v>
      </c>
      <c r="N5" s="13" t="s">
        <v>2</v>
      </c>
      <c r="O5" s="13" t="s">
        <v>2</v>
      </c>
      <c r="P5" s="13">
        <v>10</v>
      </c>
      <c r="Q5" s="15">
        <v>727</v>
      </c>
      <c r="R5" s="15">
        <v>22</v>
      </c>
      <c r="S5" s="15">
        <v>10</v>
      </c>
      <c r="T5" s="15">
        <v>6</v>
      </c>
      <c r="U5" s="15">
        <v>6</v>
      </c>
      <c r="V5" s="17">
        <f>U5/P5</f>
        <v>0.6</v>
      </c>
    </row>
    <row r="6" spans="1:22" ht="15.75" customHeight="1" thickBot="1" x14ac:dyDescent="0.3">
      <c r="A6" s="20" t="s">
        <v>26</v>
      </c>
      <c r="B6" s="13" t="s">
        <v>2</v>
      </c>
      <c r="C6" s="13" t="s">
        <v>2</v>
      </c>
      <c r="D6" s="13" t="s">
        <v>2</v>
      </c>
      <c r="E6" s="13" t="s">
        <v>2</v>
      </c>
      <c r="F6" s="13" t="s">
        <v>2</v>
      </c>
      <c r="G6" s="13" t="s">
        <v>2</v>
      </c>
      <c r="H6" s="13" t="s">
        <v>2</v>
      </c>
      <c r="I6" s="13" t="s">
        <v>2</v>
      </c>
      <c r="J6" s="13" t="s">
        <v>2</v>
      </c>
      <c r="K6" s="13" t="s">
        <v>2</v>
      </c>
      <c r="L6" s="13" t="s">
        <v>2</v>
      </c>
      <c r="M6" s="13" t="s">
        <v>2</v>
      </c>
      <c r="N6" s="13" t="s">
        <v>2</v>
      </c>
      <c r="O6" s="13" t="s">
        <v>2</v>
      </c>
      <c r="P6" s="13" t="s">
        <v>2</v>
      </c>
      <c r="Q6" s="13" t="s">
        <v>2</v>
      </c>
      <c r="R6" s="13" t="s">
        <v>2</v>
      </c>
      <c r="S6" s="13" t="s">
        <v>2</v>
      </c>
      <c r="T6" s="13" t="s">
        <v>2</v>
      </c>
      <c r="U6" s="13" t="s">
        <v>2</v>
      </c>
      <c r="V6" s="13" t="s">
        <v>2</v>
      </c>
    </row>
    <row r="7" spans="1:22" ht="15.75" customHeight="1" thickBot="1" x14ac:dyDescent="0.3">
      <c r="A7" s="6" t="s">
        <v>4</v>
      </c>
      <c r="B7" s="4" t="s">
        <v>2</v>
      </c>
      <c r="C7" s="4" t="s">
        <v>2</v>
      </c>
      <c r="D7" s="4" t="s">
        <v>2</v>
      </c>
      <c r="E7" s="4" t="s">
        <v>2</v>
      </c>
      <c r="F7" s="13" t="s">
        <v>2</v>
      </c>
      <c r="G7" s="4" t="s">
        <v>2</v>
      </c>
      <c r="H7" s="4" t="s">
        <v>2</v>
      </c>
      <c r="I7" s="4">
        <f t="shared" ref="I7:N7" si="0">SUM(I4:I6)</f>
        <v>16</v>
      </c>
      <c r="J7" s="4">
        <f t="shared" si="0"/>
        <v>435</v>
      </c>
      <c r="K7" s="4">
        <f t="shared" si="0"/>
        <v>60</v>
      </c>
      <c r="L7" s="4">
        <f t="shared" si="0"/>
        <v>43</v>
      </c>
      <c r="M7" s="4">
        <f t="shared" si="0"/>
        <v>4</v>
      </c>
      <c r="N7" s="4">
        <f t="shared" si="0"/>
        <v>13</v>
      </c>
      <c r="O7" s="18">
        <f t="shared" ref="O7" si="1">N7/I7</f>
        <v>0.8125</v>
      </c>
      <c r="P7" s="4">
        <f t="shared" ref="P7:U7" si="2">SUM(P4:P6)</f>
        <v>25</v>
      </c>
      <c r="Q7" s="4">
        <f t="shared" si="2"/>
        <v>1080</v>
      </c>
      <c r="R7" s="4">
        <f t="shared" si="2"/>
        <v>96</v>
      </c>
      <c r="S7" s="4">
        <f t="shared" si="2"/>
        <v>69</v>
      </c>
      <c r="T7" s="4">
        <f t="shared" si="2"/>
        <v>9</v>
      </c>
      <c r="U7" s="4">
        <f t="shared" si="2"/>
        <v>18</v>
      </c>
      <c r="V7" s="18">
        <f t="shared" ref="V7" si="3">U7/P7</f>
        <v>0.72</v>
      </c>
    </row>
    <row r="8" spans="1:22" ht="15.75" customHeight="1" x14ac:dyDescent="0.25"/>
    <row r="9" spans="1:22" ht="50.1" customHeight="1" thickBot="1" x14ac:dyDescent="0.3">
      <c r="A9" s="37" t="s">
        <v>53</v>
      </c>
      <c r="B9" s="37"/>
      <c r="C9" s="37"/>
      <c r="D9" s="37"/>
      <c r="E9" s="37"/>
      <c r="F9" s="37"/>
      <c r="G9" s="37"/>
      <c r="H9" s="37"/>
      <c r="I9" s="37"/>
      <c r="J9" s="37"/>
      <c r="K9" s="37"/>
      <c r="L9" s="37"/>
      <c r="M9" s="37"/>
      <c r="N9" s="37"/>
      <c r="O9" s="37"/>
      <c r="P9" s="37"/>
      <c r="Q9" s="37"/>
      <c r="R9" s="37"/>
      <c r="S9" s="37"/>
      <c r="T9" s="37"/>
      <c r="U9" s="37"/>
      <c r="V9" s="37"/>
    </row>
    <row r="10" spans="1:22" ht="15.75" customHeight="1" thickBot="1" x14ac:dyDescent="0.3">
      <c r="A10" s="38" t="s">
        <v>3</v>
      </c>
      <c r="B10" s="40">
        <v>2020</v>
      </c>
      <c r="C10" s="41"/>
      <c r="D10" s="41"/>
      <c r="E10" s="41"/>
      <c r="F10" s="41"/>
      <c r="G10" s="41"/>
      <c r="H10" s="42"/>
      <c r="I10" s="40">
        <v>2021</v>
      </c>
      <c r="J10" s="41"/>
      <c r="K10" s="41"/>
      <c r="L10" s="41"/>
      <c r="M10" s="41"/>
      <c r="N10" s="41"/>
      <c r="O10" s="42"/>
      <c r="P10" s="43">
        <v>2022</v>
      </c>
      <c r="Q10" s="44"/>
      <c r="R10" s="44"/>
      <c r="S10" s="44"/>
      <c r="T10" s="44"/>
      <c r="U10" s="44"/>
      <c r="V10" s="45"/>
    </row>
    <row r="11" spans="1:22" ht="30" customHeight="1" thickBot="1" x14ac:dyDescent="0.3">
      <c r="A11" s="39"/>
      <c r="B11" s="8" t="s">
        <v>0</v>
      </c>
      <c r="C11" s="5" t="s">
        <v>1</v>
      </c>
      <c r="D11" s="5" t="s">
        <v>10</v>
      </c>
      <c r="E11" s="5" t="s">
        <v>11</v>
      </c>
      <c r="F11" s="5" t="s">
        <v>77</v>
      </c>
      <c r="G11" s="5" t="s">
        <v>12</v>
      </c>
      <c r="H11" s="9" t="s">
        <v>13</v>
      </c>
      <c r="I11" s="8" t="s">
        <v>0</v>
      </c>
      <c r="J11" s="5" t="s">
        <v>1</v>
      </c>
      <c r="K11" s="5" t="s">
        <v>10</v>
      </c>
      <c r="L11" s="5" t="s">
        <v>11</v>
      </c>
      <c r="M11" s="5" t="s">
        <v>77</v>
      </c>
      <c r="N11" s="5" t="s">
        <v>12</v>
      </c>
      <c r="O11" s="9" t="s">
        <v>13</v>
      </c>
      <c r="P11" s="8" t="s">
        <v>0</v>
      </c>
      <c r="Q11" s="5" t="s">
        <v>1</v>
      </c>
      <c r="R11" s="5" t="s">
        <v>10</v>
      </c>
      <c r="S11" s="5" t="s">
        <v>11</v>
      </c>
      <c r="T11" s="5" t="s">
        <v>77</v>
      </c>
      <c r="U11" s="5" t="s">
        <v>12</v>
      </c>
      <c r="V11" s="12" t="s">
        <v>13</v>
      </c>
    </row>
    <row r="12" spans="1:22" ht="15.75" customHeight="1" thickBot="1" x14ac:dyDescent="0.3">
      <c r="A12" s="20" t="s">
        <v>24</v>
      </c>
      <c r="B12" s="13">
        <v>15</v>
      </c>
      <c r="C12" s="15">
        <v>76</v>
      </c>
      <c r="D12" s="13">
        <v>22</v>
      </c>
      <c r="E12" s="13">
        <v>4</v>
      </c>
      <c r="F12" s="13">
        <v>8</v>
      </c>
      <c r="G12" s="13">
        <v>10</v>
      </c>
      <c r="H12" s="17">
        <f>G12/B12</f>
        <v>0.66666666666666663</v>
      </c>
      <c r="I12" s="13">
        <v>14</v>
      </c>
      <c r="J12" s="15">
        <v>27</v>
      </c>
      <c r="K12" s="2">
        <v>13</v>
      </c>
      <c r="L12" s="2">
        <v>0</v>
      </c>
      <c r="M12" s="2">
        <v>4</v>
      </c>
      <c r="N12" s="2">
        <v>9</v>
      </c>
      <c r="O12" s="17">
        <f>N12/I12</f>
        <v>0.6428571428571429</v>
      </c>
      <c r="P12" s="13">
        <v>15</v>
      </c>
      <c r="Q12" s="15">
        <v>22</v>
      </c>
      <c r="R12" s="2">
        <v>10</v>
      </c>
      <c r="S12" s="2">
        <v>0</v>
      </c>
      <c r="T12" s="2">
        <v>0</v>
      </c>
      <c r="U12" s="2">
        <v>10</v>
      </c>
      <c r="V12" s="17">
        <f>U12/P12</f>
        <v>0.66666666666666663</v>
      </c>
    </row>
    <row r="13" spans="1:22" ht="15.75" customHeight="1" thickBot="1" x14ac:dyDescent="0.3">
      <c r="A13" s="20" t="s">
        <v>25</v>
      </c>
      <c r="B13" s="13">
        <v>85</v>
      </c>
      <c r="C13" s="15">
        <v>237</v>
      </c>
      <c r="D13" s="13">
        <v>92</v>
      </c>
      <c r="E13" s="13">
        <v>1</v>
      </c>
      <c r="F13" s="13">
        <v>11</v>
      </c>
      <c r="G13" s="13">
        <v>118</v>
      </c>
      <c r="H13" s="17">
        <f t="shared" ref="H13:H15" si="4">G13/B13</f>
        <v>1.388235294117647</v>
      </c>
      <c r="I13" s="13">
        <v>80</v>
      </c>
      <c r="J13" s="15">
        <v>186</v>
      </c>
      <c r="K13" s="13">
        <v>89</v>
      </c>
      <c r="L13" s="13">
        <v>4</v>
      </c>
      <c r="M13" s="13">
        <v>10</v>
      </c>
      <c r="N13" s="13">
        <v>118</v>
      </c>
      <c r="O13" s="17">
        <f t="shared" ref="O13:O15" si="5">N13/I13</f>
        <v>1.4750000000000001</v>
      </c>
      <c r="P13" s="13">
        <v>39</v>
      </c>
      <c r="Q13" s="15">
        <v>113</v>
      </c>
      <c r="R13" s="15">
        <v>39</v>
      </c>
      <c r="S13" s="15">
        <v>0</v>
      </c>
      <c r="T13" s="15">
        <v>0</v>
      </c>
      <c r="U13" s="15">
        <v>36</v>
      </c>
      <c r="V13" s="17">
        <f t="shared" ref="V13:V15" si="6">U13/P13</f>
        <v>0.92307692307692313</v>
      </c>
    </row>
    <row r="14" spans="1:22" ht="15.75" customHeight="1" thickBot="1" x14ac:dyDescent="0.3">
      <c r="A14" s="20" t="s">
        <v>26</v>
      </c>
      <c r="B14" s="13">
        <v>30</v>
      </c>
      <c r="C14" s="15">
        <v>69</v>
      </c>
      <c r="D14" s="13">
        <v>7</v>
      </c>
      <c r="E14" s="13">
        <v>0</v>
      </c>
      <c r="F14" s="13">
        <v>0</v>
      </c>
      <c r="G14" s="13">
        <v>7</v>
      </c>
      <c r="H14" s="30">
        <f t="shared" si="4"/>
        <v>0.23333333333333334</v>
      </c>
      <c r="I14" s="13">
        <v>30</v>
      </c>
      <c r="J14" s="15">
        <v>30</v>
      </c>
      <c r="K14" s="13">
        <v>17</v>
      </c>
      <c r="L14" s="13">
        <v>0</v>
      </c>
      <c r="M14" s="13">
        <v>0</v>
      </c>
      <c r="N14" s="13">
        <v>17</v>
      </c>
      <c r="O14" s="17">
        <f t="shared" si="5"/>
        <v>0.56666666666666665</v>
      </c>
      <c r="P14" s="13">
        <v>30</v>
      </c>
      <c r="Q14" s="15">
        <v>38</v>
      </c>
      <c r="R14" s="13">
        <v>26</v>
      </c>
      <c r="S14" s="13">
        <v>0</v>
      </c>
      <c r="T14" s="13">
        <v>0</v>
      </c>
      <c r="U14" s="13">
        <v>25</v>
      </c>
      <c r="V14" s="17">
        <f t="shared" si="6"/>
        <v>0.83333333333333337</v>
      </c>
    </row>
    <row r="15" spans="1:22" ht="15.75" customHeight="1" thickBot="1" x14ac:dyDescent="0.3">
      <c r="A15" s="6" t="s">
        <v>4</v>
      </c>
      <c r="B15" s="4">
        <f>SUM(B12:B14)</f>
        <v>130</v>
      </c>
      <c r="C15" s="4">
        <f t="shared" ref="C15:G15" si="7">SUM(C12:C14)</f>
        <v>382</v>
      </c>
      <c r="D15" s="4">
        <f t="shared" si="7"/>
        <v>121</v>
      </c>
      <c r="E15" s="4">
        <f t="shared" si="7"/>
        <v>5</v>
      </c>
      <c r="F15" s="4">
        <f t="shared" si="7"/>
        <v>19</v>
      </c>
      <c r="G15" s="4">
        <f t="shared" si="7"/>
        <v>135</v>
      </c>
      <c r="H15" s="18">
        <f t="shared" si="4"/>
        <v>1.0384615384615385</v>
      </c>
      <c r="I15" s="4">
        <f>SUM(I12:I14)</f>
        <v>124</v>
      </c>
      <c r="J15" s="4">
        <f t="shared" ref="J15" si="8">SUM(J12:J14)</f>
        <v>243</v>
      </c>
      <c r="K15" s="4">
        <f t="shared" ref="K15" si="9">SUM(K12:K14)</f>
        <v>119</v>
      </c>
      <c r="L15" s="4">
        <f t="shared" ref="L15:M15" si="10">SUM(L12:L14)</f>
        <v>4</v>
      </c>
      <c r="M15" s="4">
        <f t="shared" si="10"/>
        <v>14</v>
      </c>
      <c r="N15" s="4">
        <f t="shared" ref="N15" si="11">SUM(N12:N14)</f>
        <v>144</v>
      </c>
      <c r="O15" s="18">
        <f t="shared" si="5"/>
        <v>1.1612903225806452</v>
      </c>
      <c r="P15" s="4">
        <f>SUM(P12:P14)</f>
        <v>84</v>
      </c>
      <c r="Q15" s="4">
        <f t="shared" ref="Q15" si="12">SUM(Q12:Q14)</f>
        <v>173</v>
      </c>
      <c r="R15" s="4">
        <f t="shared" ref="R15" si="13">SUM(R12:R14)</f>
        <v>75</v>
      </c>
      <c r="S15" s="4">
        <f t="shared" ref="S15:T15" si="14">SUM(S12:S14)</f>
        <v>0</v>
      </c>
      <c r="T15" s="4">
        <f t="shared" si="14"/>
        <v>0</v>
      </c>
      <c r="U15" s="4">
        <f t="shared" ref="U15" si="15">SUM(U12:U14)</f>
        <v>71</v>
      </c>
      <c r="V15" s="18">
        <f t="shared" si="6"/>
        <v>0.84523809523809523</v>
      </c>
    </row>
    <row r="17" spans="1:1" x14ac:dyDescent="0.25">
      <c r="A17" s="23" t="s">
        <v>95</v>
      </c>
    </row>
    <row r="18" spans="1:1" ht="3" customHeight="1" x14ac:dyDescent="0.25"/>
    <row r="19" spans="1:1" x14ac:dyDescent="0.25">
      <c r="A19" s="23" t="s">
        <v>78</v>
      </c>
    </row>
  </sheetData>
  <mergeCells count="10">
    <mergeCell ref="A2:A3"/>
    <mergeCell ref="B2:H2"/>
    <mergeCell ref="I2:O2"/>
    <mergeCell ref="P2:V2"/>
    <mergeCell ref="A1:V1"/>
    <mergeCell ref="A9:V9"/>
    <mergeCell ref="A10:A11"/>
    <mergeCell ref="B10:H10"/>
    <mergeCell ref="I10:O10"/>
    <mergeCell ref="P10:V10"/>
  </mergeCells>
  <pageMargins left="0.511811024" right="0.511811024" top="0.78740157499999996" bottom="0.78740157499999996" header="0.31496062000000002" footer="0.31496062000000002"/>
  <ignoredErrors>
    <ignoredError sqref="O15 H15 O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dimension ref="A1:V40"/>
  <sheetViews>
    <sheetView showGridLines="0" zoomScale="85" zoomScaleNormal="85" workbookViewId="0">
      <selection activeCell="A41" sqref="A41"/>
    </sheetView>
  </sheetViews>
  <sheetFormatPr defaultRowHeight="15" x14ac:dyDescent="0.25"/>
  <cols>
    <col min="1" max="1" width="55.7109375" customWidth="1"/>
    <col min="2" max="3" width="8.7109375" customWidth="1"/>
    <col min="4" max="4" width="12.7109375" customWidth="1"/>
    <col min="5" max="5" width="8.7109375" customWidth="1"/>
    <col min="6" max="6" width="14.7109375" customWidth="1"/>
    <col min="7" max="7" width="12.7109375" customWidth="1"/>
    <col min="8" max="8" width="9.7109375" customWidth="1"/>
    <col min="9" max="10" width="8.7109375" customWidth="1"/>
    <col min="11" max="11" width="12.7109375" customWidth="1"/>
    <col min="12" max="12" width="8.7109375" customWidth="1"/>
    <col min="13" max="13" width="14.7109375" customWidth="1"/>
    <col min="14" max="14" width="12.7109375" customWidth="1"/>
    <col min="15" max="15" width="9.7109375" customWidth="1"/>
    <col min="16" max="17" width="8.7109375" customWidth="1"/>
    <col min="18" max="18" width="12.7109375" customWidth="1"/>
    <col min="19" max="19" width="8.7109375" customWidth="1"/>
    <col min="20" max="20" width="14.7109375" customWidth="1"/>
    <col min="21" max="21" width="12.7109375" customWidth="1"/>
    <col min="22" max="22" width="9.7109375" customWidth="1"/>
  </cols>
  <sheetData>
    <row r="1" spans="1:22" ht="50.1" customHeight="1" thickBot="1" x14ac:dyDescent="0.3">
      <c r="A1" s="37" t="s">
        <v>27</v>
      </c>
      <c r="B1" s="37"/>
      <c r="C1" s="37"/>
      <c r="D1" s="37"/>
      <c r="E1" s="37"/>
      <c r="F1" s="37"/>
      <c r="G1" s="37"/>
      <c r="H1" s="37"/>
      <c r="I1" s="37"/>
      <c r="J1" s="37"/>
      <c r="K1" s="37"/>
      <c r="L1" s="37"/>
      <c r="M1" s="37"/>
      <c r="N1" s="37"/>
      <c r="O1" s="37"/>
      <c r="P1" s="37"/>
      <c r="Q1" s="37"/>
      <c r="R1" s="37"/>
      <c r="S1" s="37"/>
      <c r="T1" s="37"/>
      <c r="U1" s="37"/>
      <c r="V1" s="37"/>
    </row>
    <row r="2" spans="1:22" ht="15.75" thickBot="1" x14ac:dyDescent="0.3">
      <c r="A2" s="38" t="s">
        <v>3</v>
      </c>
      <c r="B2" s="40">
        <v>2020</v>
      </c>
      <c r="C2" s="41"/>
      <c r="D2" s="41"/>
      <c r="E2" s="41"/>
      <c r="F2" s="41"/>
      <c r="G2" s="41"/>
      <c r="H2" s="42"/>
      <c r="I2" s="40">
        <v>2021</v>
      </c>
      <c r="J2" s="41"/>
      <c r="K2" s="41"/>
      <c r="L2" s="41"/>
      <c r="M2" s="41"/>
      <c r="N2" s="41"/>
      <c r="O2" s="42"/>
      <c r="P2" s="43">
        <v>2022</v>
      </c>
      <c r="Q2" s="44"/>
      <c r="R2" s="44"/>
      <c r="S2" s="44"/>
      <c r="T2" s="44"/>
      <c r="U2" s="44"/>
      <c r="V2" s="45"/>
    </row>
    <row r="3" spans="1:22" ht="30" customHeight="1" thickBot="1" x14ac:dyDescent="0.3">
      <c r="A3" s="39"/>
      <c r="B3" s="8" t="s">
        <v>0</v>
      </c>
      <c r="C3" s="5" t="s">
        <v>1</v>
      </c>
      <c r="D3" s="5" t="s">
        <v>10</v>
      </c>
      <c r="E3" s="5" t="s">
        <v>11</v>
      </c>
      <c r="F3" s="5" t="s">
        <v>77</v>
      </c>
      <c r="G3" s="5" t="s">
        <v>12</v>
      </c>
      <c r="H3" s="9" t="s">
        <v>13</v>
      </c>
      <c r="I3" s="8" t="s">
        <v>0</v>
      </c>
      <c r="J3" s="5" t="s">
        <v>1</v>
      </c>
      <c r="K3" s="5" t="s">
        <v>10</v>
      </c>
      <c r="L3" s="5" t="s">
        <v>11</v>
      </c>
      <c r="M3" s="5" t="s">
        <v>77</v>
      </c>
      <c r="N3" s="5" t="s">
        <v>12</v>
      </c>
      <c r="O3" s="9" t="s">
        <v>13</v>
      </c>
      <c r="P3" s="8" t="s">
        <v>0</v>
      </c>
      <c r="Q3" s="5" t="s">
        <v>1</v>
      </c>
      <c r="R3" s="5" t="s">
        <v>10</v>
      </c>
      <c r="S3" s="5" t="s">
        <v>11</v>
      </c>
      <c r="T3" s="5" t="s">
        <v>77</v>
      </c>
      <c r="U3" s="5" t="s">
        <v>12</v>
      </c>
      <c r="V3" s="12" t="s">
        <v>13</v>
      </c>
    </row>
    <row r="4" spans="1:22" ht="15.75" thickBot="1" x14ac:dyDescent="0.3">
      <c r="A4" s="20" t="s">
        <v>5</v>
      </c>
      <c r="B4" s="2">
        <f>SUM(B5:B7)</f>
        <v>44</v>
      </c>
      <c r="C4" s="2">
        <f t="shared" ref="C4:G4" si="0">SUM(C5:C7)</f>
        <v>288</v>
      </c>
      <c r="D4" s="2">
        <f t="shared" si="0"/>
        <v>94</v>
      </c>
      <c r="E4" s="2">
        <f t="shared" si="0"/>
        <v>49</v>
      </c>
      <c r="F4" s="2">
        <f t="shared" si="0"/>
        <v>9</v>
      </c>
      <c r="G4" s="2">
        <f t="shared" si="0"/>
        <v>36</v>
      </c>
      <c r="H4" s="11">
        <f>G4/B4</f>
        <v>0.81818181818181823</v>
      </c>
      <c r="I4" s="2">
        <f t="shared" ref="I4:N4" si="1">SUM(I5:I7)</f>
        <v>80</v>
      </c>
      <c r="J4" s="2">
        <f t="shared" si="1"/>
        <v>222</v>
      </c>
      <c r="K4" s="2">
        <f t="shared" si="1"/>
        <v>133</v>
      </c>
      <c r="L4" s="2">
        <f t="shared" si="1"/>
        <v>82</v>
      </c>
      <c r="M4" s="2">
        <f t="shared" si="1"/>
        <v>7</v>
      </c>
      <c r="N4" s="2">
        <f t="shared" si="1"/>
        <v>59</v>
      </c>
      <c r="O4" s="11">
        <f>N4/I4</f>
        <v>0.73750000000000004</v>
      </c>
      <c r="P4" s="2">
        <f t="shared" ref="P4" si="2">SUM(P5:P7)</f>
        <v>120</v>
      </c>
      <c r="Q4" s="2">
        <f t="shared" ref="Q4" si="3">SUM(Q5:Q7)</f>
        <v>134</v>
      </c>
      <c r="R4" s="2">
        <f t="shared" ref="R4" si="4">SUM(R5:R7)</f>
        <v>88</v>
      </c>
      <c r="S4" s="2">
        <f t="shared" ref="S4:T4" si="5">SUM(S5:S7)</f>
        <v>34</v>
      </c>
      <c r="T4" s="2">
        <f t="shared" si="5"/>
        <v>5</v>
      </c>
      <c r="U4" s="2">
        <f t="shared" ref="U4" si="6">SUM(U5:U7)</f>
        <v>49</v>
      </c>
      <c r="V4" s="26">
        <f>U4/P4</f>
        <v>0.40833333333333333</v>
      </c>
    </row>
    <row r="5" spans="1:22" ht="15.75" thickBot="1" x14ac:dyDescent="0.3">
      <c r="A5" s="33" t="s">
        <v>6</v>
      </c>
      <c r="B5" s="24" t="s">
        <v>2</v>
      </c>
      <c r="C5" s="24" t="s">
        <v>2</v>
      </c>
      <c r="D5" s="24" t="s">
        <v>2</v>
      </c>
      <c r="E5" s="24" t="s">
        <v>2</v>
      </c>
      <c r="F5" s="24" t="s">
        <v>2</v>
      </c>
      <c r="G5" s="24" t="s">
        <v>2</v>
      </c>
      <c r="H5" s="24" t="s">
        <v>2</v>
      </c>
      <c r="I5" s="24" t="s">
        <v>2</v>
      </c>
      <c r="J5" s="24" t="s">
        <v>2</v>
      </c>
      <c r="K5" s="24" t="s">
        <v>2</v>
      </c>
      <c r="L5" s="24" t="s">
        <v>2</v>
      </c>
      <c r="M5" s="24" t="s">
        <v>2</v>
      </c>
      <c r="N5" s="24" t="s">
        <v>2</v>
      </c>
      <c r="O5" s="24" t="s">
        <v>2</v>
      </c>
      <c r="P5" s="24" t="s">
        <v>2</v>
      </c>
      <c r="Q5" s="24" t="s">
        <v>2</v>
      </c>
      <c r="R5" s="24" t="s">
        <v>2</v>
      </c>
      <c r="S5" s="24" t="s">
        <v>2</v>
      </c>
      <c r="T5" s="24" t="s">
        <v>2</v>
      </c>
      <c r="U5" s="24" t="s">
        <v>2</v>
      </c>
      <c r="V5" s="31" t="s">
        <v>2</v>
      </c>
    </row>
    <row r="6" spans="1:22" ht="15.75" thickBot="1" x14ac:dyDescent="0.3">
      <c r="A6" s="33" t="s">
        <v>7</v>
      </c>
      <c r="B6" s="24">
        <v>44</v>
      </c>
      <c r="C6" s="24">
        <v>288</v>
      </c>
      <c r="D6" s="24">
        <v>94</v>
      </c>
      <c r="E6" s="24">
        <v>49</v>
      </c>
      <c r="F6" s="24">
        <v>9</v>
      </c>
      <c r="G6" s="24">
        <v>36</v>
      </c>
      <c r="H6" s="25">
        <f>G6/B6</f>
        <v>0.81818181818181823</v>
      </c>
      <c r="I6" s="24">
        <v>80</v>
      </c>
      <c r="J6" s="24">
        <v>222</v>
      </c>
      <c r="K6" s="24">
        <v>133</v>
      </c>
      <c r="L6" s="24">
        <v>82</v>
      </c>
      <c r="M6" s="24">
        <v>7</v>
      </c>
      <c r="N6" s="24">
        <v>59</v>
      </c>
      <c r="O6" s="25">
        <f>N6/I6</f>
        <v>0.73750000000000004</v>
      </c>
      <c r="P6" s="24">
        <v>50</v>
      </c>
      <c r="Q6" s="24">
        <v>32</v>
      </c>
      <c r="R6" s="24">
        <v>20</v>
      </c>
      <c r="S6" s="24">
        <v>6</v>
      </c>
      <c r="T6" s="24">
        <v>1</v>
      </c>
      <c r="U6" s="24">
        <v>13</v>
      </c>
      <c r="V6" s="26">
        <f>U6/P6</f>
        <v>0.26</v>
      </c>
    </row>
    <row r="7" spans="1:22" ht="15.75" thickBot="1" x14ac:dyDescent="0.3">
      <c r="A7" s="33" t="s">
        <v>8</v>
      </c>
      <c r="B7" s="24" t="s">
        <v>2</v>
      </c>
      <c r="C7" s="24" t="s">
        <v>2</v>
      </c>
      <c r="D7" s="24" t="s">
        <v>2</v>
      </c>
      <c r="E7" s="24" t="s">
        <v>2</v>
      </c>
      <c r="F7" s="24" t="s">
        <v>2</v>
      </c>
      <c r="G7" s="24" t="s">
        <v>2</v>
      </c>
      <c r="H7" s="24" t="s">
        <v>2</v>
      </c>
      <c r="I7" s="24" t="s">
        <v>2</v>
      </c>
      <c r="J7" s="24" t="s">
        <v>2</v>
      </c>
      <c r="K7" s="24" t="s">
        <v>2</v>
      </c>
      <c r="L7" s="24" t="s">
        <v>2</v>
      </c>
      <c r="M7" s="24" t="s">
        <v>2</v>
      </c>
      <c r="N7" s="24" t="s">
        <v>2</v>
      </c>
      <c r="O7" s="24" t="s">
        <v>2</v>
      </c>
      <c r="P7" s="24">
        <v>70</v>
      </c>
      <c r="Q7" s="24">
        <v>102</v>
      </c>
      <c r="R7" s="24">
        <v>68</v>
      </c>
      <c r="S7" s="24">
        <v>28</v>
      </c>
      <c r="T7" s="24">
        <v>4</v>
      </c>
      <c r="U7" s="24">
        <v>36</v>
      </c>
      <c r="V7" s="31">
        <f>U7/P7</f>
        <v>0.51428571428571423</v>
      </c>
    </row>
    <row r="8" spans="1:22" ht="15.75" thickBot="1" x14ac:dyDescent="0.3">
      <c r="A8" s="20" t="s">
        <v>28</v>
      </c>
      <c r="B8" s="2">
        <f>SUM(B9:B11)</f>
        <v>44</v>
      </c>
      <c r="C8" s="2">
        <f t="shared" ref="C8:G8" si="7">SUM(C9:C11)</f>
        <v>367</v>
      </c>
      <c r="D8" s="2">
        <f t="shared" si="7"/>
        <v>109</v>
      </c>
      <c r="E8" s="2">
        <f t="shared" si="7"/>
        <v>65</v>
      </c>
      <c r="F8" s="2" t="s">
        <v>2</v>
      </c>
      <c r="G8" s="2">
        <f t="shared" si="7"/>
        <v>40</v>
      </c>
      <c r="H8" s="11">
        <f>G8/B8</f>
        <v>0.90909090909090906</v>
      </c>
      <c r="I8" s="2">
        <f>SUM(I9:I11)</f>
        <v>80</v>
      </c>
      <c r="J8" s="2">
        <f t="shared" ref="J8" si="8">SUM(J9:J11)</f>
        <v>236</v>
      </c>
      <c r="K8" s="2">
        <f t="shared" ref="K8" si="9">SUM(K9:K11)</f>
        <v>124</v>
      </c>
      <c r="L8" s="2">
        <f t="shared" ref="L8:M8" si="10">SUM(L9:L11)</f>
        <v>58</v>
      </c>
      <c r="M8" s="2">
        <f t="shared" si="10"/>
        <v>7</v>
      </c>
      <c r="N8" s="2">
        <f t="shared" ref="N8" si="11">SUM(N9:N11)</f>
        <v>59</v>
      </c>
      <c r="O8" s="11">
        <f>N8/I8</f>
        <v>0.73750000000000004</v>
      </c>
      <c r="P8" s="2">
        <f>SUM(P9:P11)</f>
        <v>120</v>
      </c>
      <c r="Q8" s="2">
        <f t="shared" ref="Q8" si="12">SUM(Q9:Q11)</f>
        <v>144</v>
      </c>
      <c r="R8" s="2">
        <f t="shared" ref="R8" si="13">SUM(R9:R11)</f>
        <v>94</v>
      </c>
      <c r="S8" s="2">
        <f t="shared" ref="S8:T8" si="14">SUM(S9:S11)</f>
        <v>31</v>
      </c>
      <c r="T8" s="2">
        <f t="shared" si="14"/>
        <v>7</v>
      </c>
      <c r="U8" s="2">
        <f t="shared" ref="U8" si="15">SUM(U9:U11)</f>
        <v>56</v>
      </c>
      <c r="V8" s="26">
        <f>U8/P8</f>
        <v>0.46666666666666667</v>
      </c>
    </row>
    <row r="9" spans="1:22" ht="15.75" thickBot="1" x14ac:dyDescent="0.3">
      <c r="A9" s="33" t="s">
        <v>6</v>
      </c>
      <c r="B9" s="24" t="s">
        <v>2</v>
      </c>
      <c r="C9" s="24" t="s">
        <v>2</v>
      </c>
      <c r="D9" s="24" t="s">
        <v>2</v>
      </c>
      <c r="E9" s="24" t="s">
        <v>2</v>
      </c>
      <c r="F9" s="24" t="s">
        <v>2</v>
      </c>
      <c r="G9" s="24" t="s">
        <v>2</v>
      </c>
      <c r="H9" s="24" t="s">
        <v>2</v>
      </c>
      <c r="I9" s="32" t="s">
        <v>2</v>
      </c>
      <c r="J9" s="24" t="s">
        <v>2</v>
      </c>
      <c r="K9" s="24" t="s">
        <v>2</v>
      </c>
      <c r="L9" s="24" t="s">
        <v>2</v>
      </c>
      <c r="M9" s="24" t="s">
        <v>2</v>
      </c>
      <c r="N9" s="24" t="s">
        <v>2</v>
      </c>
      <c r="O9" s="24" t="s">
        <v>2</v>
      </c>
      <c r="P9" s="32" t="s">
        <v>2</v>
      </c>
      <c r="Q9" s="24" t="s">
        <v>2</v>
      </c>
      <c r="R9" s="24" t="s">
        <v>2</v>
      </c>
      <c r="S9" s="24" t="s">
        <v>2</v>
      </c>
      <c r="T9" s="24" t="s">
        <v>2</v>
      </c>
      <c r="U9" s="24" t="s">
        <v>2</v>
      </c>
      <c r="V9" s="32" t="s">
        <v>2</v>
      </c>
    </row>
    <row r="10" spans="1:22" ht="15.75" thickBot="1" x14ac:dyDescent="0.3">
      <c r="A10" s="33" t="s">
        <v>7</v>
      </c>
      <c r="B10" s="24">
        <v>44</v>
      </c>
      <c r="C10" s="24">
        <v>367</v>
      </c>
      <c r="D10" s="24">
        <v>109</v>
      </c>
      <c r="E10" s="24">
        <v>65</v>
      </c>
      <c r="F10" s="24">
        <v>4</v>
      </c>
      <c r="G10" s="24">
        <v>40</v>
      </c>
      <c r="H10" s="25">
        <f>G10/B10</f>
        <v>0.90909090909090906</v>
      </c>
      <c r="I10" s="32">
        <v>80</v>
      </c>
      <c r="J10" s="32">
        <v>236</v>
      </c>
      <c r="K10" s="32">
        <v>124</v>
      </c>
      <c r="L10" s="32">
        <v>58</v>
      </c>
      <c r="M10" s="32">
        <v>7</v>
      </c>
      <c r="N10" s="32">
        <v>59</v>
      </c>
      <c r="O10" s="25">
        <f>N10/I10</f>
        <v>0.73750000000000004</v>
      </c>
      <c r="P10" s="32">
        <v>50</v>
      </c>
      <c r="Q10" s="32">
        <v>38</v>
      </c>
      <c r="R10" s="32">
        <v>23</v>
      </c>
      <c r="S10" s="32">
        <v>5</v>
      </c>
      <c r="T10" s="32">
        <v>3</v>
      </c>
      <c r="U10" s="32">
        <v>15</v>
      </c>
      <c r="V10" s="26">
        <f t="shared" ref="V10:V15" si="16">U10/P10</f>
        <v>0.3</v>
      </c>
    </row>
    <row r="11" spans="1:22" ht="15.75" thickBot="1" x14ac:dyDescent="0.3">
      <c r="A11" s="33" t="s">
        <v>8</v>
      </c>
      <c r="B11" s="24" t="s">
        <v>2</v>
      </c>
      <c r="C11" s="24" t="s">
        <v>2</v>
      </c>
      <c r="D11" s="24" t="s">
        <v>2</v>
      </c>
      <c r="E11" s="24" t="s">
        <v>2</v>
      </c>
      <c r="F11" s="24" t="s">
        <v>2</v>
      </c>
      <c r="G11" s="24" t="s">
        <v>2</v>
      </c>
      <c r="H11" s="24" t="s">
        <v>2</v>
      </c>
      <c r="I11" s="32" t="s">
        <v>2</v>
      </c>
      <c r="J11" s="24" t="s">
        <v>2</v>
      </c>
      <c r="K11" s="24" t="s">
        <v>2</v>
      </c>
      <c r="L11" s="24" t="s">
        <v>2</v>
      </c>
      <c r="M11" s="24" t="s">
        <v>2</v>
      </c>
      <c r="N11" s="24" t="s">
        <v>2</v>
      </c>
      <c r="O11" s="24" t="s">
        <v>2</v>
      </c>
      <c r="P11" s="32">
        <v>70</v>
      </c>
      <c r="Q11" s="32">
        <v>106</v>
      </c>
      <c r="R11" s="32">
        <v>71</v>
      </c>
      <c r="S11" s="32">
        <v>26</v>
      </c>
      <c r="T11" s="32">
        <v>4</v>
      </c>
      <c r="U11" s="32">
        <v>41</v>
      </c>
      <c r="V11" s="31">
        <f t="shared" si="16"/>
        <v>0.58571428571428574</v>
      </c>
    </row>
    <row r="12" spans="1:22" ht="15.75" thickBot="1" x14ac:dyDescent="0.3">
      <c r="A12" s="20" t="s">
        <v>29</v>
      </c>
      <c r="B12" s="2" t="s">
        <v>2</v>
      </c>
      <c r="C12" s="2" t="s">
        <v>2</v>
      </c>
      <c r="D12" s="2" t="s">
        <v>2</v>
      </c>
      <c r="E12" s="2" t="s">
        <v>2</v>
      </c>
      <c r="F12" s="2" t="s">
        <v>2</v>
      </c>
      <c r="G12" s="2" t="s">
        <v>2</v>
      </c>
      <c r="H12" s="2" t="s">
        <v>2</v>
      </c>
      <c r="I12" s="13">
        <v>18</v>
      </c>
      <c r="J12" s="15">
        <v>164</v>
      </c>
      <c r="K12" s="2">
        <v>57</v>
      </c>
      <c r="L12" s="2">
        <v>41</v>
      </c>
      <c r="M12" s="2">
        <v>1</v>
      </c>
      <c r="N12" s="2">
        <v>15</v>
      </c>
      <c r="O12" s="11">
        <f>N12/I12</f>
        <v>0.83333333333333337</v>
      </c>
      <c r="P12" s="13">
        <v>27</v>
      </c>
      <c r="Q12" s="15">
        <v>158</v>
      </c>
      <c r="R12" s="2">
        <v>65</v>
      </c>
      <c r="S12" s="2">
        <v>40</v>
      </c>
      <c r="T12" s="2">
        <v>6</v>
      </c>
      <c r="U12" s="2">
        <v>19</v>
      </c>
      <c r="V12" s="17">
        <f t="shared" si="16"/>
        <v>0.70370370370370372</v>
      </c>
    </row>
    <row r="13" spans="1:22" ht="15.75" thickBot="1" x14ac:dyDescent="0.3">
      <c r="A13" s="20" t="s">
        <v>75</v>
      </c>
      <c r="B13" s="2" t="s">
        <v>2</v>
      </c>
      <c r="C13" s="2" t="s">
        <v>2</v>
      </c>
      <c r="D13" s="2" t="s">
        <v>2</v>
      </c>
      <c r="E13" s="2" t="s">
        <v>2</v>
      </c>
      <c r="F13" s="2" t="s">
        <v>2</v>
      </c>
      <c r="G13" s="2" t="s">
        <v>2</v>
      </c>
      <c r="H13" s="2" t="s">
        <v>2</v>
      </c>
      <c r="I13" s="13">
        <v>15</v>
      </c>
      <c r="J13" s="15">
        <v>118</v>
      </c>
      <c r="K13" s="2">
        <v>36</v>
      </c>
      <c r="L13" s="2">
        <v>26</v>
      </c>
      <c r="M13" s="2">
        <v>1</v>
      </c>
      <c r="N13" s="2">
        <v>9</v>
      </c>
      <c r="O13" s="11">
        <f t="shared" ref="O13:O14" si="17">N13/I13</f>
        <v>0.6</v>
      </c>
      <c r="P13" s="13">
        <v>20</v>
      </c>
      <c r="Q13" s="15">
        <v>79</v>
      </c>
      <c r="R13" s="2">
        <v>36</v>
      </c>
      <c r="S13" s="2">
        <v>23</v>
      </c>
      <c r="T13" s="2">
        <v>3</v>
      </c>
      <c r="U13" s="2">
        <v>10</v>
      </c>
      <c r="V13" s="17">
        <f t="shared" si="16"/>
        <v>0.5</v>
      </c>
    </row>
    <row r="14" spans="1:22" ht="15.75" thickBot="1" x14ac:dyDescent="0.3">
      <c r="A14" s="20" t="s">
        <v>76</v>
      </c>
      <c r="B14" s="2" t="s">
        <v>2</v>
      </c>
      <c r="C14" s="2" t="s">
        <v>2</v>
      </c>
      <c r="D14" s="2" t="s">
        <v>2</v>
      </c>
      <c r="E14" s="2" t="s">
        <v>2</v>
      </c>
      <c r="F14" s="2" t="s">
        <v>2</v>
      </c>
      <c r="G14" s="2" t="s">
        <v>2</v>
      </c>
      <c r="H14" s="2" t="s">
        <v>2</v>
      </c>
      <c r="I14" s="13">
        <v>15</v>
      </c>
      <c r="J14" s="15">
        <v>182</v>
      </c>
      <c r="K14" s="2">
        <v>50</v>
      </c>
      <c r="L14" s="2">
        <v>35</v>
      </c>
      <c r="M14" s="2">
        <v>2</v>
      </c>
      <c r="N14" s="2">
        <v>13</v>
      </c>
      <c r="O14" s="11">
        <f t="shared" si="17"/>
        <v>0.8666666666666667</v>
      </c>
      <c r="P14" s="13">
        <v>20</v>
      </c>
      <c r="Q14" s="15">
        <v>113</v>
      </c>
      <c r="R14" s="2">
        <v>49</v>
      </c>
      <c r="S14" s="2">
        <v>32</v>
      </c>
      <c r="T14" s="2">
        <v>2</v>
      </c>
      <c r="U14" s="2">
        <v>15</v>
      </c>
      <c r="V14" s="17">
        <f t="shared" si="16"/>
        <v>0.75</v>
      </c>
    </row>
    <row r="15" spans="1:22" ht="15.75" thickBot="1" x14ac:dyDescent="0.3">
      <c r="A15" s="6" t="s">
        <v>4</v>
      </c>
      <c r="B15" s="4">
        <f>SUM(B4,B8,B12:B14)</f>
        <v>88</v>
      </c>
      <c r="C15" s="4">
        <f t="shared" ref="C15:G15" si="18">SUM(C4,C8,C12:C14)</f>
        <v>655</v>
      </c>
      <c r="D15" s="4">
        <f t="shared" si="18"/>
        <v>203</v>
      </c>
      <c r="E15" s="4">
        <f t="shared" si="18"/>
        <v>114</v>
      </c>
      <c r="F15" s="4">
        <f t="shared" si="18"/>
        <v>9</v>
      </c>
      <c r="G15" s="4">
        <f t="shared" si="18"/>
        <v>76</v>
      </c>
      <c r="H15" s="10">
        <f>G15/B15</f>
        <v>0.86363636363636365</v>
      </c>
      <c r="I15" s="4">
        <f>SUM(I4,I8,I12:I14)</f>
        <v>208</v>
      </c>
      <c r="J15" s="4">
        <f t="shared" ref="J15" si="19">SUM(J4,J8,J12:J14)</f>
        <v>922</v>
      </c>
      <c r="K15" s="4">
        <f t="shared" ref="K15" si="20">SUM(K4,K8,K12:K14)</f>
        <v>400</v>
      </c>
      <c r="L15" s="4">
        <f t="shared" ref="L15:M15" si="21">SUM(L4,L8,L12:L14)</f>
        <v>242</v>
      </c>
      <c r="M15" s="4">
        <f t="shared" si="21"/>
        <v>18</v>
      </c>
      <c r="N15" s="4">
        <f t="shared" ref="N15" si="22">SUM(N4,N8,N12:N14)</f>
        <v>155</v>
      </c>
      <c r="O15" s="10">
        <f>N15/I15</f>
        <v>0.74519230769230771</v>
      </c>
      <c r="P15" s="4">
        <f t="shared" ref="P15:U15" si="23">SUM(P4,P8,P12:P14)</f>
        <v>307</v>
      </c>
      <c r="Q15" s="4">
        <f t="shared" si="23"/>
        <v>628</v>
      </c>
      <c r="R15" s="4">
        <f t="shared" si="23"/>
        <v>332</v>
      </c>
      <c r="S15" s="4">
        <f t="shared" si="23"/>
        <v>160</v>
      </c>
      <c r="T15" s="4">
        <f t="shared" si="23"/>
        <v>23</v>
      </c>
      <c r="U15" s="4">
        <f t="shared" si="23"/>
        <v>149</v>
      </c>
      <c r="V15" s="34">
        <f t="shared" si="16"/>
        <v>0.48534201954397393</v>
      </c>
    </row>
    <row r="17" spans="1:22" ht="50.1" customHeight="1" thickBot="1" x14ac:dyDescent="0.3">
      <c r="A17" s="37" t="s">
        <v>66</v>
      </c>
      <c r="B17" s="37"/>
      <c r="C17" s="37"/>
      <c r="D17" s="37"/>
      <c r="E17" s="37"/>
      <c r="F17" s="37"/>
      <c r="G17" s="37"/>
      <c r="H17" s="37"/>
      <c r="I17" s="37"/>
      <c r="J17" s="37"/>
      <c r="K17" s="37"/>
      <c r="L17" s="37"/>
      <c r="M17" s="37"/>
      <c r="N17" s="37"/>
      <c r="O17" s="37"/>
      <c r="P17" s="37"/>
      <c r="Q17" s="37"/>
      <c r="R17" s="37"/>
      <c r="S17" s="37"/>
      <c r="T17" s="37"/>
      <c r="U17" s="37"/>
      <c r="V17" s="37"/>
    </row>
    <row r="18" spans="1:22" ht="15.75" thickBot="1" x14ac:dyDescent="0.3">
      <c r="A18" s="38" t="s">
        <v>3</v>
      </c>
      <c r="B18" s="40">
        <v>2020</v>
      </c>
      <c r="C18" s="41"/>
      <c r="D18" s="41"/>
      <c r="E18" s="41"/>
      <c r="F18" s="41"/>
      <c r="G18" s="41"/>
      <c r="H18" s="42"/>
      <c r="I18" s="40">
        <v>2021</v>
      </c>
      <c r="J18" s="41"/>
      <c r="K18" s="41"/>
      <c r="L18" s="41"/>
      <c r="M18" s="41"/>
      <c r="N18" s="41"/>
      <c r="O18" s="42"/>
      <c r="P18" s="43">
        <v>2022</v>
      </c>
      <c r="Q18" s="44"/>
      <c r="R18" s="44"/>
      <c r="S18" s="44"/>
      <c r="T18" s="44"/>
      <c r="U18" s="44"/>
      <c r="V18" s="45"/>
    </row>
    <row r="19" spans="1:22" ht="30" customHeight="1" thickBot="1" x14ac:dyDescent="0.3">
      <c r="A19" s="39"/>
      <c r="B19" s="8" t="s">
        <v>0</v>
      </c>
      <c r="C19" s="5" t="s">
        <v>1</v>
      </c>
      <c r="D19" s="5" t="s">
        <v>10</v>
      </c>
      <c r="E19" s="5" t="s">
        <v>11</v>
      </c>
      <c r="F19" s="5" t="s">
        <v>77</v>
      </c>
      <c r="G19" s="5" t="s">
        <v>12</v>
      </c>
      <c r="H19" s="9" t="s">
        <v>13</v>
      </c>
      <c r="I19" s="8" t="s">
        <v>0</v>
      </c>
      <c r="J19" s="5" t="s">
        <v>1</v>
      </c>
      <c r="K19" s="5" t="s">
        <v>10</v>
      </c>
      <c r="L19" s="5" t="s">
        <v>11</v>
      </c>
      <c r="M19" s="5" t="s">
        <v>77</v>
      </c>
      <c r="N19" s="5" t="s">
        <v>12</v>
      </c>
      <c r="O19" s="9" t="s">
        <v>13</v>
      </c>
      <c r="P19" s="8" t="s">
        <v>0</v>
      </c>
      <c r="Q19" s="5" t="s">
        <v>1</v>
      </c>
      <c r="R19" s="5" t="s">
        <v>10</v>
      </c>
      <c r="S19" s="5" t="s">
        <v>11</v>
      </c>
      <c r="T19" s="5" t="s">
        <v>77</v>
      </c>
      <c r="U19" s="5" t="s">
        <v>12</v>
      </c>
      <c r="V19" s="12" t="s">
        <v>13</v>
      </c>
    </row>
    <row r="20" spans="1:22" ht="15.75" thickBot="1" x14ac:dyDescent="0.3">
      <c r="A20" s="20" t="s">
        <v>5</v>
      </c>
      <c r="B20" s="2">
        <f>SUM(B21:B23)</f>
        <v>36</v>
      </c>
      <c r="C20" s="2">
        <f t="shared" ref="C20:G20" si="24">SUM(C21:C23)</f>
        <v>37</v>
      </c>
      <c r="D20" s="2">
        <f t="shared" si="24"/>
        <v>36</v>
      </c>
      <c r="E20" s="2">
        <f t="shared" si="24"/>
        <v>12</v>
      </c>
      <c r="F20" s="2">
        <f t="shared" si="24"/>
        <v>4</v>
      </c>
      <c r="G20" s="2">
        <f t="shared" si="24"/>
        <v>20</v>
      </c>
      <c r="H20" s="11">
        <f>G20/B20</f>
        <v>0.55555555555555558</v>
      </c>
      <c r="I20" s="36" t="s">
        <v>2</v>
      </c>
      <c r="J20" s="36" t="s">
        <v>2</v>
      </c>
      <c r="K20" s="36" t="s">
        <v>2</v>
      </c>
      <c r="L20" s="36" t="s">
        <v>2</v>
      </c>
      <c r="M20" s="36" t="s">
        <v>2</v>
      </c>
      <c r="N20" s="36" t="s">
        <v>2</v>
      </c>
      <c r="O20" s="36" t="s">
        <v>2</v>
      </c>
      <c r="P20" s="36" t="s">
        <v>2</v>
      </c>
      <c r="Q20" s="36" t="s">
        <v>2</v>
      </c>
      <c r="R20" s="36" t="s">
        <v>2</v>
      </c>
      <c r="S20" s="36" t="s">
        <v>2</v>
      </c>
      <c r="T20" s="36" t="s">
        <v>2</v>
      </c>
      <c r="U20" s="36" t="s">
        <v>2</v>
      </c>
      <c r="V20" s="36" t="s">
        <v>2</v>
      </c>
    </row>
    <row r="21" spans="1:22" ht="15.75" thickBot="1" x14ac:dyDescent="0.3">
      <c r="A21" s="33" t="s">
        <v>6</v>
      </c>
      <c r="B21" s="24" t="s">
        <v>2</v>
      </c>
      <c r="C21" s="24" t="s">
        <v>2</v>
      </c>
      <c r="D21" s="24" t="s">
        <v>2</v>
      </c>
      <c r="E21" s="24" t="s">
        <v>2</v>
      </c>
      <c r="F21" s="24" t="s">
        <v>2</v>
      </c>
      <c r="G21" s="24" t="s">
        <v>2</v>
      </c>
      <c r="H21" s="24" t="s">
        <v>2</v>
      </c>
      <c r="I21" s="25" t="s">
        <v>2</v>
      </c>
      <c r="J21" s="25" t="s">
        <v>2</v>
      </c>
      <c r="K21" s="25" t="s">
        <v>2</v>
      </c>
      <c r="L21" s="25" t="s">
        <v>2</v>
      </c>
      <c r="M21" s="25" t="s">
        <v>2</v>
      </c>
      <c r="N21" s="25" t="s">
        <v>2</v>
      </c>
      <c r="O21" s="25" t="s">
        <v>2</v>
      </c>
      <c r="P21" s="25" t="s">
        <v>2</v>
      </c>
      <c r="Q21" s="25" t="s">
        <v>2</v>
      </c>
      <c r="R21" s="25" t="s">
        <v>2</v>
      </c>
      <c r="S21" s="25" t="s">
        <v>2</v>
      </c>
      <c r="T21" s="25" t="s">
        <v>2</v>
      </c>
      <c r="U21" s="25" t="s">
        <v>2</v>
      </c>
      <c r="V21" s="25" t="s">
        <v>2</v>
      </c>
    </row>
    <row r="22" spans="1:22" ht="15.75" thickBot="1" x14ac:dyDescent="0.3">
      <c r="A22" s="33" t="s">
        <v>7</v>
      </c>
      <c r="B22" s="24">
        <v>36</v>
      </c>
      <c r="C22" s="24">
        <v>37</v>
      </c>
      <c r="D22" s="24">
        <v>36</v>
      </c>
      <c r="E22" s="24">
        <v>12</v>
      </c>
      <c r="F22" s="24">
        <v>4</v>
      </c>
      <c r="G22" s="24">
        <v>20</v>
      </c>
      <c r="H22" s="25">
        <f>G22/B22</f>
        <v>0.55555555555555558</v>
      </c>
      <c r="I22" s="25" t="s">
        <v>2</v>
      </c>
      <c r="J22" s="25" t="s">
        <v>2</v>
      </c>
      <c r="K22" s="25" t="s">
        <v>2</v>
      </c>
      <c r="L22" s="25" t="s">
        <v>2</v>
      </c>
      <c r="M22" s="25" t="s">
        <v>2</v>
      </c>
      <c r="N22" s="25" t="s">
        <v>2</v>
      </c>
      <c r="O22" s="25" t="s">
        <v>2</v>
      </c>
      <c r="P22" s="25" t="s">
        <v>2</v>
      </c>
      <c r="Q22" s="25" t="s">
        <v>2</v>
      </c>
      <c r="R22" s="25" t="s">
        <v>2</v>
      </c>
      <c r="S22" s="25" t="s">
        <v>2</v>
      </c>
      <c r="T22" s="25" t="s">
        <v>2</v>
      </c>
      <c r="U22" s="25" t="s">
        <v>2</v>
      </c>
      <c r="V22" s="25" t="s">
        <v>2</v>
      </c>
    </row>
    <row r="23" spans="1:22" ht="15.75" thickBot="1" x14ac:dyDescent="0.3">
      <c r="A23" s="33" t="s">
        <v>8</v>
      </c>
      <c r="B23" s="24" t="s">
        <v>2</v>
      </c>
      <c r="C23" s="24" t="s">
        <v>2</v>
      </c>
      <c r="D23" s="24" t="s">
        <v>2</v>
      </c>
      <c r="E23" s="24" t="s">
        <v>2</v>
      </c>
      <c r="F23" s="24" t="s">
        <v>2</v>
      </c>
      <c r="G23" s="24" t="s">
        <v>2</v>
      </c>
      <c r="H23" s="24" t="s">
        <v>2</v>
      </c>
      <c r="I23" s="25" t="s">
        <v>2</v>
      </c>
      <c r="J23" s="25" t="s">
        <v>2</v>
      </c>
      <c r="K23" s="25" t="s">
        <v>2</v>
      </c>
      <c r="L23" s="25" t="s">
        <v>2</v>
      </c>
      <c r="M23" s="25" t="s">
        <v>2</v>
      </c>
      <c r="N23" s="25" t="s">
        <v>2</v>
      </c>
      <c r="O23" s="25" t="s">
        <v>2</v>
      </c>
      <c r="P23" s="25" t="s">
        <v>2</v>
      </c>
      <c r="Q23" s="25" t="s">
        <v>2</v>
      </c>
      <c r="R23" s="25" t="s">
        <v>2</v>
      </c>
      <c r="S23" s="25" t="s">
        <v>2</v>
      </c>
      <c r="T23" s="25" t="s">
        <v>2</v>
      </c>
      <c r="U23" s="25" t="s">
        <v>2</v>
      </c>
      <c r="V23" s="25" t="s">
        <v>2</v>
      </c>
    </row>
    <row r="24" spans="1:22" ht="15.75" thickBot="1" x14ac:dyDescent="0.3">
      <c r="A24" s="20" t="s">
        <v>28</v>
      </c>
      <c r="B24" s="2">
        <f>SUM(B25:B27)</f>
        <v>36</v>
      </c>
      <c r="C24" s="2">
        <f t="shared" ref="C24:G24" si="25">SUM(C25:C27)</f>
        <v>55</v>
      </c>
      <c r="D24" s="2">
        <f t="shared" si="25"/>
        <v>52</v>
      </c>
      <c r="E24" s="2">
        <f t="shared" si="25"/>
        <v>26</v>
      </c>
      <c r="F24" s="2">
        <f t="shared" si="25"/>
        <v>6</v>
      </c>
      <c r="G24" s="2">
        <f t="shared" si="25"/>
        <v>20</v>
      </c>
      <c r="H24" s="11">
        <f>G24/B24</f>
        <v>0.55555555555555558</v>
      </c>
      <c r="I24" s="36" t="s">
        <v>2</v>
      </c>
      <c r="J24" s="36" t="s">
        <v>2</v>
      </c>
      <c r="K24" s="36" t="s">
        <v>2</v>
      </c>
      <c r="L24" s="36" t="s">
        <v>2</v>
      </c>
      <c r="M24" s="36" t="s">
        <v>2</v>
      </c>
      <c r="N24" s="36" t="s">
        <v>2</v>
      </c>
      <c r="O24" s="36" t="s">
        <v>2</v>
      </c>
      <c r="P24" s="36" t="s">
        <v>2</v>
      </c>
      <c r="Q24" s="36" t="s">
        <v>2</v>
      </c>
      <c r="R24" s="36" t="s">
        <v>2</v>
      </c>
      <c r="S24" s="36" t="s">
        <v>2</v>
      </c>
      <c r="T24" s="36" t="s">
        <v>2</v>
      </c>
      <c r="U24" s="36" t="s">
        <v>2</v>
      </c>
      <c r="V24" s="36" t="s">
        <v>2</v>
      </c>
    </row>
    <row r="25" spans="1:22" ht="15.75" thickBot="1" x14ac:dyDescent="0.3">
      <c r="A25" s="33" t="s">
        <v>6</v>
      </c>
      <c r="B25" s="24" t="s">
        <v>2</v>
      </c>
      <c r="C25" s="24" t="s">
        <v>2</v>
      </c>
      <c r="D25" s="24" t="s">
        <v>2</v>
      </c>
      <c r="E25" s="24" t="s">
        <v>2</v>
      </c>
      <c r="F25" s="24" t="s">
        <v>2</v>
      </c>
      <c r="G25" s="24" t="s">
        <v>2</v>
      </c>
      <c r="H25" s="24" t="s">
        <v>2</v>
      </c>
      <c r="I25" s="25" t="s">
        <v>2</v>
      </c>
      <c r="J25" s="25" t="s">
        <v>2</v>
      </c>
      <c r="K25" s="25" t="s">
        <v>2</v>
      </c>
      <c r="L25" s="25" t="s">
        <v>2</v>
      </c>
      <c r="M25" s="25" t="s">
        <v>2</v>
      </c>
      <c r="N25" s="25" t="s">
        <v>2</v>
      </c>
      <c r="O25" s="25" t="s">
        <v>2</v>
      </c>
      <c r="P25" s="25" t="s">
        <v>2</v>
      </c>
      <c r="Q25" s="25" t="s">
        <v>2</v>
      </c>
      <c r="R25" s="25" t="s">
        <v>2</v>
      </c>
      <c r="S25" s="25" t="s">
        <v>2</v>
      </c>
      <c r="T25" s="25" t="s">
        <v>2</v>
      </c>
      <c r="U25" s="25" t="s">
        <v>2</v>
      </c>
      <c r="V25" s="25" t="s">
        <v>2</v>
      </c>
    </row>
    <row r="26" spans="1:22" ht="15.75" thickBot="1" x14ac:dyDescent="0.3">
      <c r="A26" s="33" t="s">
        <v>7</v>
      </c>
      <c r="B26" s="24">
        <v>36</v>
      </c>
      <c r="C26" s="24">
        <v>55</v>
      </c>
      <c r="D26" s="24">
        <v>52</v>
      </c>
      <c r="E26" s="24">
        <v>26</v>
      </c>
      <c r="F26" s="24">
        <v>6</v>
      </c>
      <c r="G26" s="24">
        <v>20</v>
      </c>
      <c r="H26" s="25">
        <f>G26/B26</f>
        <v>0.55555555555555558</v>
      </c>
      <c r="I26" s="25" t="s">
        <v>2</v>
      </c>
      <c r="J26" s="25" t="s">
        <v>2</v>
      </c>
      <c r="K26" s="25" t="s">
        <v>2</v>
      </c>
      <c r="L26" s="25" t="s">
        <v>2</v>
      </c>
      <c r="M26" s="25" t="s">
        <v>2</v>
      </c>
      <c r="N26" s="25" t="s">
        <v>2</v>
      </c>
      <c r="O26" s="25" t="s">
        <v>2</v>
      </c>
      <c r="P26" s="25" t="s">
        <v>2</v>
      </c>
      <c r="Q26" s="25" t="s">
        <v>2</v>
      </c>
      <c r="R26" s="25" t="s">
        <v>2</v>
      </c>
      <c r="S26" s="25" t="s">
        <v>2</v>
      </c>
      <c r="T26" s="25" t="s">
        <v>2</v>
      </c>
      <c r="U26" s="25" t="s">
        <v>2</v>
      </c>
      <c r="V26" s="25" t="s">
        <v>2</v>
      </c>
    </row>
    <row r="27" spans="1:22" ht="15.75" thickBot="1" x14ac:dyDescent="0.3">
      <c r="A27" s="33" t="s">
        <v>8</v>
      </c>
      <c r="B27" s="24" t="s">
        <v>2</v>
      </c>
      <c r="C27" s="24" t="s">
        <v>2</v>
      </c>
      <c r="D27" s="24" t="s">
        <v>2</v>
      </c>
      <c r="E27" s="24" t="s">
        <v>2</v>
      </c>
      <c r="F27" s="24" t="s">
        <v>2</v>
      </c>
      <c r="G27" s="24" t="s">
        <v>2</v>
      </c>
      <c r="H27" s="24" t="s">
        <v>2</v>
      </c>
      <c r="I27" s="25" t="s">
        <v>2</v>
      </c>
      <c r="J27" s="25" t="s">
        <v>2</v>
      </c>
      <c r="K27" s="25" t="s">
        <v>2</v>
      </c>
      <c r="L27" s="25" t="s">
        <v>2</v>
      </c>
      <c r="M27" s="25" t="s">
        <v>2</v>
      </c>
      <c r="N27" s="25" t="s">
        <v>2</v>
      </c>
      <c r="O27" s="25" t="s">
        <v>2</v>
      </c>
      <c r="P27" s="25" t="s">
        <v>2</v>
      </c>
      <c r="Q27" s="25" t="s">
        <v>2</v>
      </c>
      <c r="R27" s="25" t="s">
        <v>2</v>
      </c>
      <c r="S27" s="25" t="s">
        <v>2</v>
      </c>
      <c r="T27" s="25" t="s">
        <v>2</v>
      </c>
      <c r="U27" s="25" t="s">
        <v>2</v>
      </c>
      <c r="V27" s="25" t="s">
        <v>2</v>
      </c>
    </row>
    <row r="28" spans="1:22" ht="15.75" thickBot="1" x14ac:dyDescent="0.3">
      <c r="A28" s="6" t="s">
        <v>4</v>
      </c>
      <c r="B28" s="4">
        <f>SUM(B20,B24)</f>
        <v>72</v>
      </c>
      <c r="C28" s="4">
        <f t="shared" ref="C28:G28" si="26">SUM(C20,C24)</f>
        <v>92</v>
      </c>
      <c r="D28" s="4">
        <f t="shared" si="26"/>
        <v>88</v>
      </c>
      <c r="E28" s="4">
        <f t="shared" si="26"/>
        <v>38</v>
      </c>
      <c r="F28" s="4">
        <f t="shared" si="26"/>
        <v>10</v>
      </c>
      <c r="G28" s="4">
        <f t="shared" si="26"/>
        <v>40</v>
      </c>
      <c r="H28" s="10">
        <f>G28/B28</f>
        <v>0.55555555555555558</v>
      </c>
      <c r="I28" s="4" t="str">
        <f>I24</f>
        <v>-</v>
      </c>
      <c r="J28" s="4" t="str">
        <f t="shared" ref="J28:O28" si="27">J24</f>
        <v>-</v>
      </c>
      <c r="K28" s="4" t="str">
        <f t="shared" si="27"/>
        <v>-</v>
      </c>
      <c r="L28" s="4" t="str">
        <f t="shared" si="27"/>
        <v>-</v>
      </c>
      <c r="M28" s="4" t="str">
        <f t="shared" si="27"/>
        <v>-</v>
      </c>
      <c r="N28" s="4" t="str">
        <f t="shared" si="27"/>
        <v>-</v>
      </c>
      <c r="O28" s="10" t="str">
        <f t="shared" si="27"/>
        <v>-</v>
      </c>
      <c r="P28" s="4" t="str">
        <f>P24</f>
        <v>-</v>
      </c>
      <c r="Q28" s="4" t="str">
        <f t="shared" ref="Q28:V28" si="28">Q24</f>
        <v>-</v>
      </c>
      <c r="R28" s="4" t="str">
        <f t="shared" si="28"/>
        <v>-</v>
      </c>
      <c r="S28" s="4" t="str">
        <f t="shared" si="28"/>
        <v>-</v>
      </c>
      <c r="T28" s="4" t="str">
        <f t="shared" si="28"/>
        <v>-</v>
      </c>
      <c r="U28" s="4" t="str">
        <f t="shared" si="28"/>
        <v>-</v>
      </c>
      <c r="V28" s="10" t="str">
        <f t="shared" si="28"/>
        <v>-</v>
      </c>
    </row>
    <row r="30" spans="1:22" ht="50.1" customHeight="1" thickBot="1" x14ac:dyDescent="0.3">
      <c r="A30" s="37" t="s">
        <v>54</v>
      </c>
      <c r="B30" s="37"/>
      <c r="C30" s="37"/>
      <c r="D30" s="37"/>
      <c r="E30" s="37"/>
      <c r="F30" s="37"/>
      <c r="G30" s="37"/>
      <c r="H30" s="37"/>
      <c r="I30" s="37"/>
      <c r="J30" s="37"/>
      <c r="K30" s="37"/>
      <c r="L30" s="37"/>
      <c r="M30" s="37"/>
      <c r="N30" s="37"/>
      <c r="O30" s="37"/>
      <c r="P30" s="37"/>
      <c r="Q30" s="37"/>
      <c r="R30" s="37"/>
      <c r="S30" s="37"/>
      <c r="T30" s="37"/>
      <c r="U30" s="37"/>
      <c r="V30" s="37"/>
    </row>
    <row r="31" spans="1:22" ht="15.75" thickBot="1" x14ac:dyDescent="0.3">
      <c r="A31" s="38" t="s">
        <v>3</v>
      </c>
      <c r="B31" s="40">
        <v>2020</v>
      </c>
      <c r="C31" s="41"/>
      <c r="D31" s="41"/>
      <c r="E31" s="41"/>
      <c r="F31" s="41"/>
      <c r="G31" s="41"/>
      <c r="H31" s="42"/>
      <c r="I31" s="40">
        <v>2021</v>
      </c>
      <c r="J31" s="41"/>
      <c r="K31" s="41"/>
      <c r="L31" s="41"/>
      <c r="M31" s="41"/>
      <c r="N31" s="41"/>
      <c r="O31" s="42"/>
      <c r="P31" s="43">
        <v>2022</v>
      </c>
      <c r="Q31" s="44"/>
      <c r="R31" s="44"/>
      <c r="S31" s="44"/>
      <c r="T31" s="44"/>
      <c r="U31" s="44"/>
      <c r="V31" s="45"/>
    </row>
    <row r="32" spans="1:22" ht="29.25" thickBot="1" x14ac:dyDescent="0.3">
      <c r="A32" s="39"/>
      <c r="B32" s="8" t="s">
        <v>0</v>
      </c>
      <c r="C32" s="5" t="s">
        <v>1</v>
      </c>
      <c r="D32" s="5" t="s">
        <v>10</v>
      </c>
      <c r="E32" s="5" t="s">
        <v>11</v>
      </c>
      <c r="F32" s="5" t="s">
        <v>77</v>
      </c>
      <c r="G32" s="5" t="s">
        <v>12</v>
      </c>
      <c r="H32" s="9" t="s">
        <v>13</v>
      </c>
      <c r="I32" s="8" t="s">
        <v>0</v>
      </c>
      <c r="J32" s="5" t="s">
        <v>1</v>
      </c>
      <c r="K32" s="5" t="s">
        <v>10</v>
      </c>
      <c r="L32" s="5" t="s">
        <v>11</v>
      </c>
      <c r="M32" s="5" t="s">
        <v>77</v>
      </c>
      <c r="N32" s="5" t="s">
        <v>12</v>
      </c>
      <c r="O32" s="9" t="s">
        <v>13</v>
      </c>
      <c r="P32" s="8" t="s">
        <v>0</v>
      </c>
      <c r="Q32" s="5" t="s">
        <v>1</v>
      </c>
      <c r="R32" s="5" t="s">
        <v>10</v>
      </c>
      <c r="S32" s="5" t="s">
        <v>11</v>
      </c>
      <c r="T32" s="5" t="s">
        <v>77</v>
      </c>
      <c r="U32" s="5" t="s">
        <v>12</v>
      </c>
      <c r="V32" s="12" t="s">
        <v>13</v>
      </c>
    </row>
    <row r="33" spans="1:22" ht="15.75" thickBot="1" x14ac:dyDescent="0.3">
      <c r="A33" s="1" t="s">
        <v>55</v>
      </c>
      <c r="B33" s="13">
        <v>40</v>
      </c>
      <c r="C33" s="15">
        <v>36</v>
      </c>
      <c r="D33" s="2">
        <v>10</v>
      </c>
      <c r="E33" s="2">
        <v>0</v>
      </c>
      <c r="F33" s="2">
        <v>2</v>
      </c>
      <c r="G33" s="2">
        <v>8</v>
      </c>
      <c r="H33" s="26">
        <f>G33/B33</f>
        <v>0.2</v>
      </c>
      <c r="I33" s="13">
        <v>22</v>
      </c>
      <c r="J33" s="15">
        <v>6</v>
      </c>
      <c r="K33" s="2">
        <v>4</v>
      </c>
      <c r="L33" s="2">
        <v>0</v>
      </c>
      <c r="M33" s="2">
        <v>0</v>
      </c>
      <c r="N33" s="2">
        <v>4</v>
      </c>
      <c r="O33" s="26">
        <f>N33/I33</f>
        <v>0.18181818181818182</v>
      </c>
      <c r="P33" s="13">
        <v>13</v>
      </c>
      <c r="Q33" s="15">
        <v>8</v>
      </c>
      <c r="R33" s="2">
        <v>4</v>
      </c>
      <c r="S33" s="2">
        <v>0</v>
      </c>
      <c r="T33" s="2">
        <v>0</v>
      </c>
      <c r="U33" s="2">
        <v>4</v>
      </c>
      <c r="V33" s="26">
        <f>U33/P33</f>
        <v>0.30769230769230771</v>
      </c>
    </row>
    <row r="34" spans="1:22" ht="15.75" thickBot="1" x14ac:dyDescent="0.3">
      <c r="A34" s="1" t="s">
        <v>94</v>
      </c>
      <c r="B34" s="13">
        <v>30</v>
      </c>
      <c r="C34" s="15">
        <v>25</v>
      </c>
      <c r="D34" s="2">
        <v>7</v>
      </c>
      <c r="E34" s="2">
        <v>0</v>
      </c>
      <c r="F34" s="2">
        <v>0</v>
      </c>
      <c r="G34" s="2">
        <v>7</v>
      </c>
      <c r="H34" s="26">
        <f>G34/B34</f>
        <v>0.23333333333333334</v>
      </c>
      <c r="I34" s="13">
        <v>15</v>
      </c>
      <c r="J34" s="15">
        <v>5</v>
      </c>
      <c r="K34" s="2">
        <v>1</v>
      </c>
      <c r="L34" s="2">
        <v>0</v>
      </c>
      <c r="M34" s="2">
        <v>0</v>
      </c>
      <c r="N34" s="2">
        <v>1</v>
      </c>
      <c r="O34" s="26">
        <f>N34/I34</f>
        <v>6.6666666666666666E-2</v>
      </c>
      <c r="P34" s="13">
        <v>10</v>
      </c>
      <c r="Q34" s="15">
        <v>4</v>
      </c>
      <c r="R34" s="2">
        <v>1</v>
      </c>
      <c r="S34" s="2">
        <v>0</v>
      </c>
      <c r="T34" s="2">
        <v>0</v>
      </c>
      <c r="U34" s="2">
        <v>1</v>
      </c>
      <c r="V34" s="26">
        <f>U34/P34</f>
        <v>0.1</v>
      </c>
    </row>
    <row r="35" spans="1:22" ht="15.75" thickBot="1" x14ac:dyDescent="0.3">
      <c r="A35" s="1" t="s">
        <v>93</v>
      </c>
      <c r="B35" s="13">
        <v>30</v>
      </c>
      <c r="C35" s="15">
        <v>21</v>
      </c>
      <c r="D35" s="2">
        <v>5</v>
      </c>
      <c r="E35" s="2">
        <v>0</v>
      </c>
      <c r="F35" s="2">
        <v>1</v>
      </c>
      <c r="G35" s="2">
        <v>4</v>
      </c>
      <c r="H35" s="26">
        <f>G35/B35</f>
        <v>0.13333333333333333</v>
      </c>
      <c r="I35" s="13">
        <v>15</v>
      </c>
      <c r="J35" s="15">
        <v>6</v>
      </c>
      <c r="K35" s="2">
        <v>3</v>
      </c>
      <c r="L35" s="2">
        <v>0</v>
      </c>
      <c r="M35" s="2">
        <v>0</v>
      </c>
      <c r="N35" s="2">
        <v>3</v>
      </c>
      <c r="O35" s="26">
        <f>N35/I35</f>
        <v>0.2</v>
      </c>
      <c r="P35" s="13">
        <v>10</v>
      </c>
      <c r="Q35" s="15">
        <v>15</v>
      </c>
      <c r="R35" s="2">
        <v>2</v>
      </c>
      <c r="S35" s="2">
        <v>0</v>
      </c>
      <c r="T35" s="2">
        <v>0</v>
      </c>
      <c r="U35" s="2">
        <v>2</v>
      </c>
      <c r="V35" s="26">
        <f>U35/P35</f>
        <v>0.2</v>
      </c>
    </row>
    <row r="36" spans="1:22" ht="15.75" thickBot="1" x14ac:dyDescent="0.3">
      <c r="A36" s="6" t="s">
        <v>4</v>
      </c>
      <c r="B36" s="4">
        <f>SUM(B33:B35)</f>
        <v>100</v>
      </c>
      <c r="C36" s="4">
        <f t="shared" ref="C36:G36" si="29">SUM(C33:C35)</f>
        <v>82</v>
      </c>
      <c r="D36" s="4">
        <f t="shared" si="29"/>
        <v>22</v>
      </c>
      <c r="E36" s="4">
        <f t="shared" si="29"/>
        <v>0</v>
      </c>
      <c r="F36" s="4">
        <f t="shared" si="29"/>
        <v>3</v>
      </c>
      <c r="G36" s="4">
        <f t="shared" si="29"/>
        <v>19</v>
      </c>
      <c r="H36" s="34">
        <f>G36/B36</f>
        <v>0.19</v>
      </c>
      <c r="I36" s="4">
        <f>SUM(I33:I35)</f>
        <v>52</v>
      </c>
      <c r="J36" s="4">
        <f t="shared" ref="J36" si="30">SUM(J33:J35)</f>
        <v>17</v>
      </c>
      <c r="K36" s="4">
        <f t="shared" ref="K36" si="31">SUM(K33:K35)</f>
        <v>8</v>
      </c>
      <c r="L36" s="4">
        <f t="shared" ref="L36:M36" si="32">SUM(L33:L35)</f>
        <v>0</v>
      </c>
      <c r="M36" s="4">
        <f t="shared" si="32"/>
        <v>0</v>
      </c>
      <c r="N36" s="4">
        <f t="shared" ref="N36" si="33">SUM(N33:N35)</f>
        <v>8</v>
      </c>
      <c r="O36" s="34">
        <f>N36/I36</f>
        <v>0.15384615384615385</v>
      </c>
      <c r="P36" s="4">
        <f>SUM(P33:P35)</f>
        <v>33</v>
      </c>
      <c r="Q36" s="4">
        <f t="shared" ref="Q36" si="34">SUM(Q33:Q35)</f>
        <v>27</v>
      </c>
      <c r="R36" s="4">
        <f t="shared" ref="R36" si="35">SUM(R33:R35)</f>
        <v>7</v>
      </c>
      <c r="S36" s="4">
        <f t="shared" ref="S36:T36" si="36">SUM(S33:S35)</f>
        <v>0</v>
      </c>
      <c r="T36" s="4">
        <f t="shared" si="36"/>
        <v>0</v>
      </c>
      <c r="U36" s="4">
        <f t="shared" ref="U36" si="37">SUM(U33:U35)</f>
        <v>7</v>
      </c>
      <c r="V36" s="34">
        <f>U36/P36</f>
        <v>0.21212121212121213</v>
      </c>
    </row>
    <row r="38" spans="1:22" x14ac:dyDescent="0.25">
      <c r="A38" s="23" t="s">
        <v>95</v>
      </c>
    </row>
    <row r="39" spans="1:22" ht="3" customHeight="1" x14ac:dyDescent="0.25"/>
    <row r="40" spans="1:22" x14ac:dyDescent="0.25">
      <c r="A40" s="23" t="s">
        <v>78</v>
      </c>
    </row>
  </sheetData>
  <sortState ref="A33:V35">
    <sortCondition ref="A33"/>
  </sortState>
  <mergeCells count="15">
    <mergeCell ref="A2:A3"/>
    <mergeCell ref="B2:H2"/>
    <mergeCell ref="I2:O2"/>
    <mergeCell ref="P2:V2"/>
    <mergeCell ref="A1:V1"/>
    <mergeCell ref="A30:V30"/>
    <mergeCell ref="A31:A32"/>
    <mergeCell ref="B31:H31"/>
    <mergeCell ref="I31:O31"/>
    <mergeCell ref="P31:V31"/>
    <mergeCell ref="A17:V17"/>
    <mergeCell ref="A18:A19"/>
    <mergeCell ref="B18:H18"/>
    <mergeCell ref="I18:O18"/>
    <mergeCell ref="P18:V18"/>
  </mergeCells>
  <pageMargins left="0.511811024" right="0.511811024" top="0.78740157499999996" bottom="0.78740157499999996" header="0.31496062000000002" footer="0.31496062000000002"/>
  <pageSetup paperSize="9" orientation="portrait" horizontalDpi="0" verticalDpi="0" r:id="rId1"/>
  <ignoredErrors>
    <ignoredError sqref="P15:V15 M8" formulaRange="1"/>
    <ignoredError sqref="O15 H15 O8 O4 H8 H28 H36 O36" formula="1"/>
    <ignoredError sqref="P8" formula="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0"/>
  <dimension ref="A1:V22"/>
  <sheetViews>
    <sheetView showGridLines="0" zoomScale="85" zoomScaleNormal="85" workbookViewId="0">
      <selection activeCell="A23" sqref="A23"/>
    </sheetView>
  </sheetViews>
  <sheetFormatPr defaultRowHeight="15" x14ac:dyDescent="0.25"/>
  <cols>
    <col min="1" max="1" width="67.7109375" customWidth="1"/>
    <col min="2" max="3" width="8.7109375" customWidth="1"/>
    <col min="4" max="4" width="12.7109375" customWidth="1"/>
    <col min="5" max="5" width="8.7109375" customWidth="1"/>
    <col min="6" max="6" width="14.7109375" customWidth="1"/>
    <col min="7" max="7" width="12.7109375" customWidth="1"/>
    <col min="8" max="8" width="9.7109375" customWidth="1"/>
    <col min="9" max="10" width="8.7109375" customWidth="1"/>
    <col min="11" max="11" width="12.7109375" customWidth="1"/>
    <col min="12" max="12" width="8.7109375" customWidth="1"/>
    <col min="13" max="13" width="14.7109375" customWidth="1"/>
    <col min="14" max="14" width="12.7109375" customWidth="1"/>
    <col min="15" max="15" width="9.7109375" customWidth="1"/>
    <col min="16" max="17" width="8.7109375" customWidth="1"/>
    <col min="18" max="18" width="12.7109375" customWidth="1"/>
    <col min="19" max="19" width="8.7109375" customWidth="1"/>
    <col min="20" max="20" width="14.7109375" customWidth="1"/>
    <col min="21" max="21" width="12.7109375" customWidth="1"/>
    <col min="22" max="22" width="9.7109375" customWidth="1"/>
  </cols>
  <sheetData>
    <row r="1" spans="1:22" ht="50.1" customHeight="1" thickBot="1" x14ac:dyDescent="0.3">
      <c r="A1" s="37" t="s">
        <v>41</v>
      </c>
      <c r="B1" s="37"/>
      <c r="C1" s="37"/>
      <c r="D1" s="37"/>
      <c r="E1" s="37"/>
      <c r="F1" s="37"/>
      <c r="G1" s="37"/>
      <c r="H1" s="37"/>
      <c r="I1" s="37"/>
      <c r="J1" s="37"/>
      <c r="K1" s="37"/>
      <c r="L1" s="37"/>
      <c r="M1" s="37"/>
      <c r="N1" s="37"/>
      <c r="O1" s="37"/>
      <c r="P1" s="37"/>
      <c r="Q1" s="37"/>
      <c r="R1" s="37"/>
      <c r="S1" s="37"/>
      <c r="T1" s="37"/>
      <c r="U1" s="37"/>
      <c r="V1" s="37"/>
    </row>
    <row r="2" spans="1:22" ht="15.75" thickBot="1" x14ac:dyDescent="0.3">
      <c r="A2" s="38" t="s">
        <v>3</v>
      </c>
      <c r="B2" s="40">
        <v>2020</v>
      </c>
      <c r="C2" s="41"/>
      <c r="D2" s="41"/>
      <c r="E2" s="41"/>
      <c r="F2" s="41"/>
      <c r="G2" s="41"/>
      <c r="H2" s="42"/>
      <c r="I2" s="40">
        <v>2021</v>
      </c>
      <c r="J2" s="41"/>
      <c r="K2" s="41"/>
      <c r="L2" s="41"/>
      <c r="M2" s="41"/>
      <c r="N2" s="41"/>
      <c r="O2" s="42"/>
      <c r="P2" s="43">
        <v>2022</v>
      </c>
      <c r="Q2" s="44"/>
      <c r="R2" s="44"/>
      <c r="S2" s="44"/>
      <c r="T2" s="44"/>
      <c r="U2" s="44"/>
      <c r="V2" s="45"/>
    </row>
    <row r="3" spans="1:22" ht="30" customHeight="1" thickBot="1" x14ac:dyDescent="0.3">
      <c r="A3" s="39"/>
      <c r="B3" s="8" t="s">
        <v>0</v>
      </c>
      <c r="C3" s="5" t="s">
        <v>1</v>
      </c>
      <c r="D3" s="5" t="s">
        <v>10</v>
      </c>
      <c r="E3" s="5" t="s">
        <v>11</v>
      </c>
      <c r="F3" s="5" t="s">
        <v>77</v>
      </c>
      <c r="G3" s="5" t="s">
        <v>12</v>
      </c>
      <c r="H3" s="9" t="s">
        <v>13</v>
      </c>
      <c r="I3" s="8" t="s">
        <v>0</v>
      </c>
      <c r="J3" s="5" t="s">
        <v>1</v>
      </c>
      <c r="K3" s="5" t="s">
        <v>10</v>
      </c>
      <c r="L3" s="5" t="s">
        <v>11</v>
      </c>
      <c r="M3" s="5" t="s">
        <v>77</v>
      </c>
      <c r="N3" s="5" t="s">
        <v>12</v>
      </c>
      <c r="O3" s="9" t="s">
        <v>13</v>
      </c>
      <c r="P3" s="8" t="s">
        <v>0</v>
      </c>
      <c r="Q3" s="5" t="s">
        <v>1</v>
      </c>
      <c r="R3" s="5" t="s">
        <v>10</v>
      </c>
      <c r="S3" s="5" t="s">
        <v>11</v>
      </c>
      <c r="T3" s="5" t="s">
        <v>77</v>
      </c>
      <c r="U3" s="5" t="s">
        <v>12</v>
      </c>
      <c r="V3" s="12" t="s">
        <v>13</v>
      </c>
    </row>
    <row r="4" spans="1:22" ht="15.75" customHeight="1" thickBot="1" x14ac:dyDescent="0.3">
      <c r="A4" s="20" t="s">
        <v>37</v>
      </c>
      <c r="B4" s="2">
        <v>10</v>
      </c>
      <c r="C4" s="13">
        <v>186</v>
      </c>
      <c r="D4" s="2">
        <v>27</v>
      </c>
      <c r="E4" s="2">
        <v>15</v>
      </c>
      <c r="F4" s="2">
        <v>4</v>
      </c>
      <c r="G4" s="2">
        <v>8</v>
      </c>
      <c r="H4" s="16">
        <f>G4/B4</f>
        <v>0.8</v>
      </c>
      <c r="I4" s="13">
        <v>16</v>
      </c>
      <c r="J4" s="15">
        <v>71</v>
      </c>
      <c r="K4" s="2">
        <v>30</v>
      </c>
      <c r="L4" s="2">
        <v>15</v>
      </c>
      <c r="M4" s="2">
        <v>2</v>
      </c>
      <c r="N4" s="2">
        <v>13</v>
      </c>
      <c r="O4" s="16">
        <f>N4/I4</f>
        <v>0.8125</v>
      </c>
      <c r="P4" s="13">
        <v>15</v>
      </c>
      <c r="Q4" s="15">
        <v>27</v>
      </c>
      <c r="R4" s="2">
        <v>18</v>
      </c>
      <c r="S4" s="2">
        <v>9</v>
      </c>
      <c r="T4" s="2">
        <v>1</v>
      </c>
      <c r="U4" s="2">
        <v>8</v>
      </c>
      <c r="V4" s="16">
        <f>U4/P4</f>
        <v>0.53333333333333333</v>
      </c>
    </row>
    <row r="5" spans="1:22" ht="15.75" customHeight="1" thickBot="1" x14ac:dyDescent="0.3">
      <c r="A5" s="20" t="s">
        <v>71</v>
      </c>
      <c r="B5" s="2">
        <v>10</v>
      </c>
      <c r="C5" s="14">
        <v>193</v>
      </c>
      <c r="D5" s="15">
        <v>37</v>
      </c>
      <c r="E5" s="15">
        <v>27</v>
      </c>
      <c r="F5" s="15">
        <v>3</v>
      </c>
      <c r="G5" s="15">
        <v>7</v>
      </c>
      <c r="H5" s="16">
        <f>G5/B5</f>
        <v>0.7</v>
      </c>
      <c r="I5" s="14">
        <v>21</v>
      </c>
      <c r="J5" s="2">
        <v>131</v>
      </c>
      <c r="K5" s="15">
        <v>52</v>
      </c>
      <c r="L5" s="15">
        <v>32</v>
      </c>
      <c r="M5" s="15">
        <v>4</v>
      </c>
      <c r="N5" s="15">
        <v>16</v>
      </c>
      <c r="O5" s="16">
        <f>N5/I5</f>
        <v>0.76190476190476186</v>
      </c>
      <c r="P5" s="14">
        <v>20</v>
      </c>
      <c r="Q5" s="2">
        <v>41</v>
      </c>
      <c r="R5" s="15">
        <v>22</v>
      </c>
      <c r="S5" s="15">
        <v>8</v>
      </c>
      <c r="T5" s="15">
        <v>6</v>
      </c>
      <c r="U5" s="15">
        <v>8</v>
      </c>
      <c r="V5" s="27">
        <f>U5/P5</f>
        <v>0.4</v>
      </c>
    </row>
    <row r="6" spans="1:22" ht="15.75" customHeight="1" thickBot="1" x14ac:dyDescent="0.3">
      <c r="A6" s="20" t="s">
        <v>70</v>
      </c>
      <c r="B6" s="2">
        <v>10</v>
      </c>
      <c r="C6" s="14">
        <v>213</v>
      </c>
      <c r="D6" s="15">
        <v>27</v>
      </c>
      <c r="E6" s="15">
        <v>14</v>
      </c>
      <c r="F6" s="15">
        <v>4</v>
      </c>
      <c r="G6" s="15">
        <v>9</v>
      </c>
      <c r="H6" s="16">
        <f>G6/B6</f>
        <v>0.9</v>
      </c>
      <c r="I6" s="14">
        <v>21</v>
      </c>
      <c r="J6" s="2">
        <v>145</v>
      </c>
      <c r="K6" s="15">
        <v>51</v>
      </c>
      <c r="L6" s="15">
        <v>32</v>
      </c>
      <c r="M6" s="15">
        <v>2</v>
      </c>
      <c r="N6" s="15">
        <v>17</v>
      </c>
      <c r="O6" s="16">
        <f>N6/I6</f>
        <v>0.80952380952380953</v>
      </c>
      <c r="P6" s="14">
        <v>20</v>
      </c>
      <c r="Q6" s="2">
        <v>51</v>
      </c>
      <c r="R6" s="15">
        <v>26</v>
      </c>
      <c r="S6" s="15">
        <v>11</v>
      </c>
      <c r="T6" s="15">
        <v>1</v>
      </c>
      <c r="U6" s="15">
        <v>14</v>
      </c>
      <c r="V6" s="16">
        <f>U6/P6</f>
        <v>0.7</v>
      </c>
    </row>
    <row r="7" spans="1:22" ht="15.75" customHeight="1" thickBot="1" x14ac:dyDescent="0.3">
      <c r="A7" s="20" t="s">
        <v>38</v>
      </c>
      <c r="B7" s="2" t="s">
        <v>2</v>
      </c>
      <c r="C7" s="2" t="s">
        <v>2</v>
      </c>
      <c r="D7" s="2" t="s">
        <v>2</v>
      </c>
      <c r="E7" s="2" t="s">
        <v>2</v>
      </c>
      <c r="F7" s="2" t="s">
        <v>2</v>
      </c>
      <c r="G7" s="2" t="s">
        <v>2</v>
      </c>
      <c r="H7" s="16" t="s">
        <v>2</v>
      </c>
      <c r="I7" s="2" t="s">
        <v>2</v>
      </c>
      <c r="J7" s="2" t="s">
        <v>2</v>
      </c>
      <c r="K7" s="2" t="s">
        <v>2</v>
      </c>
      <c r="L7" s="2" t="s">
        <v>2</v>
      </c>
      <c r="M7" s="2" t="s">
        <v>2</v>
      </c>
      <c r="N7" s="2" t="s">
        <v>2</v>
      </c>
      <c r="O7" s="16" t="s">
        <v>2</v>
      </c>
      <c r="P7" s="14">
        <v>20</v>
      </c>
      <c r="Q7" s="2">
        <v>31</v>
      </c>
      <c r="R7" s="15">
        <v>18</v>
      </c>
      <c r="S7" s="15">
        <v>8</v>
      </c>
      <c r="T7" s="15">
        <v>2</v>
      </c>
      <c r="U7" s="15">
        <v>8</v>
      </c>
      <c r="V7" s="27">
        <f>U7/P7</f>
        <v>0.4</v>
      </c>
    </row>
    <row r="8" spans="1:22" ht="15.75" customHeight="1" thickBot="1" x14ac:dyDescent="0.3">
      <c r="A8" s="6" t="s">
        <v>4</v>
      </c>
      <c r="B8" s="4">
        <f t="shared" ref="B8:G8" si="0">SUM(B4:B7)</f>
        <v>30</v>
      </c>
      <c r="C8" s="4">
        <f t="shared" si="0"/>
        <v>592</v>
      </c>
      <c r="D8" s="4">
        <f t="shared" si="0"/>
        <v>91</v>
      </c>
      <c r="E8" s="4">
        <f t="shared" si="0"/>
        <v>56</v>
      </c>
      <c r="F8" s="4">
        <f t="shared" si="0"/>
        <v>11</v>
      </c>
      <c r="G8" s="4">
        <f t="shared" si="0"/>
        <v>24</v>
      </c>
      <c r="H8" s="3">
        <f>G8/B8</f>
        <v>0.8</v>
      </c>
      <c r="I8" s="4">
        <f t="shared" ref="I8:N8" si="1">SUM(I4:I7)</f>
        <v>58</v>
      </c>
      <c r="J8" s="4">
        <f t="shared" si="1"/>
        <v>347</v>
      </c>
      <c r="K8" s="4">
        <f t="shared" si="1"/>
        <v>133</v>
      </c>
      <c r="L8" s="4">
        <f t="shared" si="1"/>
        <v>79</v>
      </c>
      <c r="M8" s="4">
        <f t="shared" si="1"/>
        <v>8</v>
      </c>
      <c r="N8" s="4">
        <f t="shared" si="1"/>
        <v>46</v>
      </c>
      <c r="O8" s="3">
        <f>N8/I8</f>
        <v>0.7931034482758621</v>
      </c>
      <c r="P8" s="4">
        <f t="shared" ref="P8:U8" si="2">SUM(P4:P7)</f>
        <v>75</v>
      </c>
      <c r="Q8" s="4">
        <f t="shared" si="2"/>
        <v>150</v>
      </c>
      <c r="R8" s="4">
        <f t="shared" si="2"/>
        <v>84</v>
      </c>
      <c r="S8" s="4">
        <f t="shared" si="2"/>
        <v>36</v>
      </c>
      <c r="T8" s="4">
        <f t="shared" si="2"/>
        <v>10</v>
      </c>
      <c r="U8" s="4">
        <f t="shared" si="2"/>
        <v>38</v>
      </c>
      <c r="V8" s="3">
        <f>U8/P8</f>
        <v>0.50666666666666671</v>
      </c>
    </row>
    <row r="9" spans="1:22" ht="15.75" customHeight="1" x14ac:dyDescent="0.25">
      <c r="A9" s="21"/>
      <c r="B9" s="21"/>
      <c r="C9" s="21"/>
      <c r="D9" s="21"/>
      <c r="E9" s="21"/>
      <c r="F9" s="21"/>
      <c r="G9" s="21"/>
      <c r="H9" s="22"/>
      <c r="I9" s="21"/>
      <c r="J9" s="21"/>
      <c r="K9" s="21"/>
      <c r="L9" s="21"/>
      <c r="M9" s="21"/>
      <c r="N9" s="21"/>
      <c r="O9" s="22"/>
      <c r="P9" s="21"/>
      <c r="Q9" s="21"/>
      <c r="R9" s="21"/>
      <c r="S9" s="21"/>
      <c r="T9" s="21"/>
      <c r="U9" s="21"/>
      <c r="V9" s="22"/>
    </row>
    <row r="10" spans="1:22" ht="15.75" customHeight="1" x14ac:dyDescent="0.25"/>
    <row r="11" spans="1:22" ht="50.1" customHeight="1" thickBot="1" x14ac:dyDescent="0.3">
      <c r="A11" s="37" t="s">
        <v>44</v>
      </c>
      <c r="B11" s="37"/>
      <c r="C11" s="37"/>
      <c r="D11" s="37"/>
      <c r="E11" s="37"/>
      <c r="F11" s="37"/>
      <c r="G11" s="37"/>
      <c r="H11" s="37"/>
      <c r="I11" s="37"/>
      <c r="J11" s="37"/>
      <c r="K11" s="37"/>
      <c r="L11" s="37"/>
      <c r="M11" s="37"/>
      <c r="N11" s="37"/>
      <c r="O11" s="37"/>
      <c r="P11" s="37"/>
      <c r="Q11" s="37"/>
      <c r="R11" s="37"/>
      <c r="S11" s="37"/>
      <c r="T11" s="37"/>
      <c r="U11" s="37"/>
      <c r="V11" s="37"/>
    </row>
    <row r="12" spans="1:22" ht="15.75" thickBot="1" x14ac:dyDescent="0.3">
      <c r="A12" s="38" t="s">
        <v>3</v>
      </c>
      <c r="B12" s="40">
        <v>2020</v>
      </c>
      <c r="C12" s="41"/>
      <c r="D12" s="41"/>
      <c r="E12" s="41"/>
      <c r="F12" s="41"/>
      <c r="G12" s="41"/>
      <c r="H12" s="42"/>
      <c r="I12" s="40">
        <v>2021</v>
      </c>
      <c r="J12" s="41"/>
      <c r="K12" s="41"/>
      <c r="L12" s="41"/>
      <c r="M12" s="41"/>
      <c r="N12" s="41"/>
      <c r="O12" s="42"/>
      <c r="P12" s="43">
        <v>2022</v>
      </c>
      <c r="Q12" s="44"/>
      <c r="R12" s="44"/>
      <c r="S12" s="44"/>
      <c r="T12" s="44"/>
      <c r="U12" s="44"/>
      <c r="V12" s="45"/>
    </row>
    <row r="13" spans="1:22" ht="30" customHeight="1" thickBot="1" x14ac:dyDescent="0.3">
      <c r="A13" s="39"/>
      <c r="B13" s="8" t="s">
        <v>0</v>
      </c>
      <c r="C13" s="5" t="s">
        <v>1</v>
      </c>
      <c r="D13" s="5" t="s">
        <v>10</v>
      </c>
      <c r="E13" s="5" t="s">
        <v>11</v>
      </c>
      <c r="F13" s="5" t="s">
        <v>77</v>
      </c>
      <c r="G13" s="5" t="s">
        <v>12</v>
      </c>
      <c r="H13" s="9" t="s">
        <v>13</v>
      </c>
      <c r="I13" s="8" t="s">
        <v>0</v>
      </c>
      <c r="J13" s="5" t="s">
        <v>1</v>
      </c>
      <c r="K13" s="5" t="s">
        <v>10</v>
      </c>
      <c r="L13" s="5" t="s">
        <v>11</v>
      </c>
      <c r="M13" s="5" t="s">
        <v>77</v>
      </c>
      <c r="N13" s="5" t="s">
        <v>12</v>
      </c>
      <c r="O13" s="9" t="s">
        <v>13</v>
      </c>
      <c r="P13" s="8" t="s">
        <v>0</v>
      </c>
      <c r="Q13" s="5" t="s">
        <v>1</v>
      </c>
      <c r="R13" s="5" t="s">
        <v>10</v>
      </c>
      <c r="S13" s="5" t="s">
        <v>11</v>
      </c>
      <c r="T13" s="5" t="s">
        <v>77</v>
      </c>
      <c r="U13" s="5" t="s">
        <v>12</v>
      </c>
      <c r="V13" s="12" t="s">
        <v>13</v>
      </c>
    </row>
    <row r="14" spans="1:22" ht="15.75" customHeight="1" thickBot="1" x14ac:dyDescent="0.3">
      <c r="A14" s="20" t="s">
        <v>37</v>
      </c>
      <c r="B14" s="13">
        <v>40</v>
      </c>
      <c r="C14" s="15">
        <v>45</v>
      </c>
      <c r="D14" s="2">
        <v>38</v>
      </c>
      <c r="E14" s="2">
        <v>9</v>
      </c>
      <c r="F14" s="2">
        <v>4</v>
      </c>
      <c r="G14" s="2">
        <v>25</v>
      </c>
      <c r="H14" s="16">
        <f>G14/B14</f>
        <v>0.625</v>
      </c>
      <c r="I14" s="13">
        <v>34</v>
      </c>
      <c r="J14" s="15">
        <v>30</v>
      </c>
      <c r="K14" s="2">
        <v>22</v>
      </c>
      <c r="L14" s="2">
        <v>11</v>
      </c>
      <c r="M14" s="2">
        <v>1</v>
      </c>
      <c r="N14" s="2">
        <v>11</v>
      </c>
      <c r="O14" s="27">
        <f>N14/I14</f>
        <v>0.3235294117647059</v>
      </c>
      <c r="P14" s="13">
        <v>35</v>
      </c>
      <c r="Q14" s="15">
        <v>12</v>
      </c>
      <c r="R14" s="2">
        <v>12</v>
      </c>
      <c r="S14" s="2">
        <v>2</v>
      </c>
      <c r="T14" s="2">
        <v>0</v>
      </c>
      <c r="U14" s="2">
        <v>10</v>
      </c>
      <c r="V14" s="27">
        <f>U14/P14</f>
        <v>0.2857142857142857</v>
      </c>
    </row>
    <row r="15" spans="1:22" ht="15.75" customHeight="1" thickBot="1" x14ac:dyDescent="0.3">
      <c r="A15" s="20" t="s">
        <v>71</v>
      </c>
      <c r="B15" s="14">
        <v>40</v>
      </c>
      <c r="C15" s="2">
        <v>64</v>
      </c>
      <c r="D15" s="15">
        <v>60</v>
      </c>
      <c r="E15" s="15">
        <v>26</v>
      </c>
      <c r="F15" s="15">
        <v>3</v>
      </c>
      <c r="G15" s="15">
        <v>31</v>
      </c>
      <c r="H15" s="16">
        <f>G15/B15</f>
        <v>0.77500000000000002</v>
      </c>
      <c r="I15" s="14">
        <v>29</v>
      </c>
      <c r="J15" s="2">
        <v>56</v>
      </c>
      <c r="K15" s="15">
        <v>38</v>
      </c>
      <c r="L15" s="15">
        <v>16</v>
      </c>
      <c r="M15" s="15">
        <v>3</v>
      </c>
      <c r="N15" s="15">
        <v>19</v>
      </c>
      <c r="O15" s="16">
        <f>N15/I15</f>
        <v>0.65517241379310343</v>
      </c>
      <c r="P15" s="14">
        <v>30</v>
      </c>
      <c r="Q15" s="2">
        <v>31</v>
      </c>
      <c r="R15" s="15">
        <v>29</v>
      </c>
      <c r="S15" s="15">
        <v>18</v>
      </c>
      <c r="T15" s="15">
        <v>2</v>
      </c>
      <c r="U15" s="15">
        <v>9</v>
      </c>
      <c r="V15" s="27">
        <f>U15/P15</f>
        <v>0.3</v>
      </c>
    </row>
    <row r="16" spans="1:22" ht="15.75" customHeight="1" thickBot="1" x14ac:dyDescent="0.3">
      <c r="A16" s="20" t="s">
        <v>70</v>
      </c>
      <c r="B16" s="14">
        <v>40</v>
      </c>
      <c r="C16" s="2">
        <v>87</v>
      </c>
      <c r="D16" s="15">
        <v>68</v>
      </c>
      <c r="E16" s="15">
        <v>33</v>
      </c>
      <c r="F16" s="15">
        <v>2</v>
      </c>
      <c r="G16" s="15">
        <v>33</v>
      </c>
      <c r="H16" s="16">
        <f>G16/B16</f>
        <v>0.82499999999999996</v>
      </c>
      <c r="I16" s="14">
        <v>29</v>
      </c>
      <c r="J16" s="2">
        <v>90</v>
      </c>
      <c r="K16" s="15">
        <v>53</v>
      </c>
      <c r="L16" s="15">
        <v>32</v>
      </c>
      <c r="M16" s="15">
        <v>5</v>
      </c>
      <c r="N16" s="15">
        <v>17</v>
      </c>
      <c r="O16" s="16">
        <f>N16/I16</f>
        <v>0.58620689655172409</v>
      </c>
      <c r="P16" s="14">
        <v>30</v>
      </c>
      <c r="Q16" s="2">
        <v>39</v>
      </c>
      <c r="R16" s="15">
        <v>30</v>
      </c>
      <c r="S16" s="15">
        <v>15</v>
      </c>
      <c r="T16" s="15">
        <v>4</v>
      </c>
      <c r="U16" s="15">
        <v>11</v>
      </c>
      <c r="V16" s="27">
        <f>U16/P16</f>
        <v>0.36666666666666664</v>
      </c>
    </row>
    <row r="17" spans="1:22" ht="15.75" customHeight="1" thickBot="1" x14ac:dyDescent="0.3">
      <c r="A17" s="20" t="s">
        <v>38</v>
      </c>
      <c r="B17" s="14" t="s">
        <v>2</v>
      </c>
      <c r="C17" s="2" t="s">
        <v>2</v>
      </c>
      <c r="D17" s="2" t="s">
        <v>2</v>
      </c>
      <c r="E17" s="2" t="s">
        <v>2</v>
      </c>
      <c r="F17" s="2" t="s">
        <v>2</v>
      </c>
      <c r="G17" s="2" t="s">
        <v>2</v>
      </c>
      <c r="H17" s="16" t="s">
        <v>2</v>
      </c>
      <c r="I17" s="14" t="s">
        <v>2</v>
      </c>
      <c r="J17" s="2" t="s">
        <v>2</v>
      </c>
      <c r="K17" s="2" t="s">
        <v>2</v>
      </c>
      <c r="L17" s="2" t="s">
        <v>2</v>
      </c>
      <c r="M17" s="2" t="s">
        <v>2</v>
      </c>
      <c r="N17" s="2" t="s">
        <v>2</v>
      </c>
      <c r="O17" s="16" t="s">
        <v>2</v>
      </c>
      <c r="P17" s="14">
        <v>30</v>
      </c>
      <c r="Q17" s="2">
        <v>20</v>
      </c>
      <c r="R17" s="15">
        <v>20</v>
      </c>
      <c r="S17" s="15">
        <v>8</v>
      </c>
      <c r="T17" s="15">
        <v>0</v>
      </c>
      <c r="U17" s="15">
        <v>12</v>
      </c>
      <c r="V17" s="27">
        <f>U17/P17</f>
        <v>0.4</v>
      </c>
    </row>
    <row r="18" spans="1:22" ht="15.75" customHeight="1" thickBot="1" x14ac:dyDescent="0.3">
      <c r="A18" s="6" t="s">
        <v>4</v>
      </c>
      <c r="B18" s="4">
        <f t="shared" ref="B18:G18" si="3">SUM(B14:B17)</f>
        <v>120</v>
      </c>
      <c r="C18" s="4">
        <f t="shared" si="3"/>
        <v>196</v>
      </c>
      <c r="D18" s="4">
        <f t="shared" si="3"/>
        <v>166</v>
      </c>
      <c r="E18" s="4">
        <f t="shared" si="3"/>
        <v>68</v>
      </c>
      <c r="F18" s="4">
        <f t="shared" si="3"/>
        <v>9</v>
      </c>
      <c r="G18" s="4">
        <f t="shared" si="3"/>
        <v>89</v>
      </c>
      <c r="H18" s="3">
        <f>G18/B18</f>
        <v>0.7416666666666667</v>
      </c>
      <c r="I18" s="4">
        <f t="shared" ref="I18:N18" si="4">SUM(I14:I17)</f>
        <v>92</v>
      </c>
      <c r="J18" s="4">
        <f t="shared" si="4"/>
        <v>176</v>
      </c>
      <c r="K18" s="4">
        <f t="shared" si="4"/>
        <v>113</v>
      </c>
      <c r="L18" s="4">
        <f t="shared" si="4"/>
        <v>59</v>
      </c>
      <c r="M18" s="4">
        <f t="shared" si="4"/>
        <v>9</v>
      </c>
      <c r="N18" s="4">
        <f t="shared" si="4"/>
        <v>47</v>
      </c>
      <c r="O18" s="3">
        <f>N18/I18</f>
        <v>0.51086956521739135</v>
      </c>
      <c r="P18" s="4">
        <f t="shared" ref="P18:U18" si="5">SUM(P14:P17)</f>
        <v>125</v>
      </c>
      <c r="Q18" s="4">
        <f t="shared" si="5"/>
        <v>102</v>
      </c>
      <c r="R18" s="4">
        <f t="shared" si="5"/>
        <v>91</v>
      </c>
      <c r="S18" s="4">
        <f t="shared" si="5"/>
        <v>43</v>
      </c>
      <c r="T18" s="4">
        <f t="shared" si="5"/>
        <v>6</v>
      </c>
      <c r="U18" s="4">
        <f t="shared" si="5"/>
        <v>42</v>
      </c>
      <c r="V18" s="28">
        <f>U18/P18</f>
        <v>0.33600000000000002</v>
      </c>
    </row>
    <row r="20" spans="1:22" x14ac:dyDescent="0.25">
      <c r="A20" s="23" t="s">
        <v>95</v>
      </c>
    </row>
    <row r="21" spans="1:22" ht="3" customHeight="1" x14ac:dyDescent="0.25"/>
    <row r="22" spans="1:22" x14ac:dyDescent="0.25">
      <c r="A22" s="23" t="s">
        <v>78</v>
      </c>
    </row>
  </sheetData>
  <sortState ref="A13:T16">
    <sortCondition ref="A13"/>
  </sortState>
  <mergeCells count="10">
    <mergeCell ref="A2:A3"/>
    <mergeCell ref="B2:H2"/>
    <mergeCell ref="I2:O2"/>
    <mergeCell ref="P2:V2"/>
    <mergeCell ref="A1:V1"/>
    <mergeCell ref="A11:V11"/>
    <mergeCell ref="A12:A13"/>
    <mergeCell ref="B12:H12"/>
    <mergeCell ref="I12:O12"/>
    <mergeCell ref="P12:V12"/>
  </mergeCells>
  <pageMargins left="0.511811024" right="0.511811024" top="0.78740157499999996" bottom="0.78740157499999996" header="0.31496062000000002" footer="0.31496062000000002"/>
  <ignoredErrors>
    <ignoredError sqref="O18 H18 O8 H8"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dimension ref="A1:V32"/>
  <sheetViews>
    <sheetView showGridLines="0" zoomScale="85" zoomScaleNormal="85" workbookViewId="0">
      <selection activeCell="A33" sqref="A33"/>
    </sheetView>
  </sheetViews>
  <sheetFormatPr defaultRowHeight="15" x14ac:dyDescent="0.25"/>
  <cols>
    <col min="1" max="1" width="55.7109375" customWidth="1"/>
    <col min="2" max="3" width="8.7109375" customWidth="1"/>
    <col min="4" max="4" width="12.7109375" customWidth="1"/>
    <col min="5" max="5" width="8.7109375" customWidth="1"/>
    <col min="6" max="6" width="14.7109375" customWidth="1"/>
    <col min="7" max="7" width="12.7109375" customWidth="1"/>
    <col min="8" max="8" width="9.7109375" customWidth="1"/>
    <col min="9" max="10" width="8.7109375" customWidth="1"/>
    <col min="11" max="11" width="12.7109375" customWidth="1"/>
    <col min="12" max="12" width="8.7109375" customWidth="1"/>
    <col min="13" max="13" width="14.7109375" customWidth="1"/>
    <col min="14" max="14" width="12.7109375" customWidth="1"/>
    <col min="15" max="15" width="9.7109375" customWidth="1"/>
    <col min="16" max="17" width="8.7109375" customWidth="1"/>
    <col min="18" max="18" width="12.7109375" customWidth="1"/>
    <col min="19" max="19" width="8.7109375" customWidth="1"/>
    <col min="20" max="20" width="14.7109375" customWidth="1"/>
    <col min="21" max="21" width="12.7109375" customWidth="1"/>
    <col min="22" max="22" width="9.7109375" customWidth="1"/>
  </cols>
  <sheetData>
    <row r="1" spans="1:22" ht="50.1" customHeight="1" thickBot="1" x14ac:dyDescent="0.3">
      <c r="A1" s="37" t="s">
        <v>33</v>
      </c>
      <c r="B1" s="37"/>
      <c r="C1" s="37"/>
      <c r="D1" s="37"/>
      <c r="E1" s="37"/>
      <c r="F1" s="37"/>
      <c r="G1" s="37"/>
      <c r="H1" s="37"/>
      <c r="I1" s="37"/>
      <c r="J1" s="37"/>
      <c r="K1" s="37"/>
      <c r="L1" s="37"/>
      <c r="M1" s="37"/>
      <c r="N1" s="37"/>
      <c r="O1" s="37"/>
      <c r="P1" s="37"/>
      <c r="Q1" s="37"/>
      <c r="R1" s="37"/>
      <c r="S1" s="37"/>
      <c r="T1" s="37"/>
      <c r="U1" s="37"/>
      <c r="V1" s="37"/>
    </row>
    <row r="2" spans="1:22" ht="15.75" customHeight="1" thickBot="1" x14ac:dyDescent="0.3">
      <c r="A2" s="38" t="s">
        <v>3</v>
      </c>
      <c r="B2" s="40">
        <v>2020</v>
      </c>
      <c r="C2" s="41"/>
      <c r="D2" s="41"/>
      <c r="E2" s="41"/>
      <c r="F2" s="41"/>
      <c r="G2" s="41"/>
      <c r="H2" s="42"/>
      <c r="I2" s="40">
        <v>2021</v>
      </c>
      <c r="J2" s="41"/>
      <c r="K2" s="41"/>
      <c r="L2" s="41"/>
      <c r="M2" s="41"/>
      <c r="N2" s="41"/>
      <c r="O2" s="42"/>
      <c r="P2" s="43">
        <v>2022</v>
      </c>
      <c r="Q2" s="44"/>
      <c r="R2" s="44"/>
      <c r="S2" s="44"/>
      <c r="T2" s="44"/>
      <c r="U2" s="44"/>
      <c r="V2" s="45"/>
    </row>
    <row r="3" spans="1:22" ht="30" customHeight="1" thickBot="1" x14ac:dyDescent="0.3">
      <c r="A3" s="39"/>
      <c r="B3" s="8" t="s">
        <v>0</v>
      </c>
      <c r="C3" s="5" t="s">
        <v>1</v>
      </c>
      <c r="D3" s="5" t="s">
        <v>10</v>
      </c>
      <c r="E3" s="5" t="s">
        <v>11</v>
      </c>
      <c r="F3" s="5" t="s">
        <v>77</v>
      </c>
      <c r="G3" s="5" t="s">
        <v>12</v>
      </c>
      <c r="H3" s="9" t="s">
        <v>13</v>
      </c>
      <c r="I3" s="8" t="s">
        <v>0</v>
      </c>
      <c r="J3" s="5" t="s">
        <v>1</v>
      </c>
      <c r="K3" s="5" t="s">
        <v>10</v>
      </c>
      <c r="L3" s="5" t="s">
        <v>11</v>
      </c>
      <c r="M3" s="5" t="s">
        <v>77</v>
      </c>
      <c r="N3" s="5" t="s">
        <v>12</v>
      </c>
      <c r="O3" s="9" t="s">
        <v>13</v>
      </c>
      <c r="P3" s="8" t="s">
        <v>0</v>
      </c>
      <c r="Q3" s="5" t="s">
        <v>1</v>
      </c>
      <c r="R3" s="5" t="s">
        <v>10</v>
      </c>
      <c r="S3" s="5" t="s">
        <v>11</v>
      </c>
      <c r="T3" s="5" t="s">
        <v>77</v>
      </c>
      <c r="U3" s="5" t="s">
        <v>12</v>
      </c>
      <c r="V3" s="12" t="s">
        <v>13</v>
      </c>
    </row>
    <row r="4" spans="1:22" ht="15.75" customHeight="1" thickBot="1" x14ac:dyDescent="0.3">
      <c r="A4" s="20" t="s">
        <v>5</v>
      </c>
      <c r="B4" s="2">
        <f>SUM(B5:B7)</f>
        <v>122</v>
      </c>
      <c r="C4" s="2">
        <f t="shared" ref="C4:G4" si="0">SUM(C5:C7)</f>
        <v>526</v>
      </c>
      <c r="D4" s="2">
        <f t="shared" si="0"/>
        <v>215</v>
      </c>
      <c r="E4" s="2">
        <f t="shared" si="0"/>
        <v>110</v>
      </c>
      <c r="F4" s="2">
        <f t="shared" si="0"/>
        <v>19</v>
      </c>
      <c r="G4" s="2">
        <f t="shared" si="0"/>
        <v>86</v>
      </c>
      <c r="H4" s="11">
        <f>G4/B4</f>
        <v>0.70491803278688525</v>
      </c>
      <c r="I4" s="2">
        <f t="shared" ref="I4:N4" si="1">SUM(I5:I7)</f>
        <v>120</v>
      </c>
      <c r="J4" s="2">
        <f t="shared" si="1"/>
        <v>222</v>
      </c>
      <c r="K4" s="2">
        <f t="shared" si="1"/>
        <v>153</v>
      </c>
      <c r="L4" s="2">
        <f t="shared" si="1"/>
        <v>59</v>
      </c>
      <c r="M4" s="2">
        <f t="shared" si="1"/>
        <v>15</v>
      </c>
      <c r="N4" s="2">
        <f t="shared" si="1"/>
        <v>79</v>
      </c>
      <c r="O4" s="11">
        <f>N4/I4</f>
        <v>0.65833333333333333</v>
      </c>
      <c r="P4" s="2">
        <f t="shared" ref="P4" si="2">SUM(P5:P7)</f>
        <v>140</v>
      </c>
      <c r="Q4" s="2">
        <f t="shared" ref="Q4" si="3">SUM(Q5:Q7)</f>
        <v>55</v>
      </c>
      <c r="R4" s="2">
        <f t="shared" ref="R4" si="4">SUM(R5:R7)</f>
        <v>42</v>
      </c>
      <c r="S4" s="2">
        <f t="shared" ref="S4:T4" si="5">SUM(S5:S7)</f>
        <v>13</v>
      </c>
      <c r="T4" s="2">
        <f t="shared" si="5"/>
        <v>5</v>
      </c>
      <c r="U4" s="2">
        <f t="shared" ref="U4" si="6">SUM(U5:U7)</f>
        <v>23</v>
      </c>
      <c r="V4" s="26">
        <f>U4/P4</f>
        <v>0.16428571428571428</v>
      </c>
    </row>
    <row r="5" spans="1:22" ht="15.75" customHeight="1" thickBot="1" x14ac:dyDescent="0.3">
      <c r="A5" s="33" t="s">
        <v>6</v>
      </c>
      <c r="B5" s="24" t="s">
        <v>2</v>
      </c>
      <c r="C5" s="24" t="s">
        <v>2</v>
      </c>
      <c r="D5" s="24" t="s">
        <v>2</v>
      </c>
      <c r="E5" s="24" t="s">
        <v>2</v>
      </c>
      <c r="F5" s="24" t="s">
        <v>2</v>
      </c>
      <c r="G5" s="24" t="s">
        <v>2</v>
      </c>
      <c r="H5" s="25" t="s">
        <v>2</v>
      </c>
      <c r="I5" s="24" t="s">
        <v>2</v>
      </c>
      <c r="J5" s="24" t="s">
        <v>2</v>
      </c>
      <c r="K5" s="24" t="s">
        <v>2</v>
      </c>
      <c r="L5" s="24" t="s">
        <v>2</v>
      </c>
      <c r="M5" s="24" t="s">
        <v>2</v>
      </c>
      <c r="N5" s="24" t="s">
        <v>2</v>
      </c>
      <c r="O5" s="24" t="s">
        <v>2</v>
      </c>
      <c r="P5" s="24" t="s">
        <v>2</v>
      </c>
      <c r="Q5" s="24" t="s">
        <v>2</v>
      </c>
      <c r="R5" s="24" t="s">
        <v>2</v>
      </c>
      <c r="S5" s="24" t="s">
        <v>2</v>
      </c>
      <c r="T5" s="24" t="s">
        <v>2</v>
      </c>
      <c r="U5" s="24" t="s">
        <v>2</v>
      </c>
      <c r="V5" s="24" t="s">
        <v>2</v>
      </c>
    </row>
    <row r="6" spans="1:22" ht="15.75" customHeight="1" thickBot="1" x14ac:dyDescent="0.3">
      <c r="A6" s="33" t="s">
        <v>7</v>
      </c>
      <c r="B6" s="24">
        <v>73</v>
      </c>
      <c r="C6" s="24">
        <v>314</v>
      </c>
      <c r="D6" s="24">
        <v>137</v>
      </c>
      <c r="E6" s="24">
        <v>72</v>
      </c>
      <c r="F6" s="24">
        <v>12</v>
      </c>
      <c r="G6" s="24">
        <v>53</v>
      </c>
      <c r="H6" s="25">
        <f t="shared" ref="H6:H11" si="7">G6/B6</f>
        <v>0.72602739726027399</v>
      </c>
      <c r="I6" s="24">
        <v>60</v>
      </c>
      <c r="J6" s="24">
        <v>100</v>
      </c>
      <c r="K6" s="24">
        <v>74</v>
      </c>
      <c r="L6" s="24">
        <v>27</v>
      </c>
      <c r="M6" s="24">
        <v>4</v>
      </c>
      <c r="N6" s="24">
        <v>43</v>
      </c>
      <c r="O6" s="25">
        <f t="shared" ref="O6:O7" si="8">N6/I6</f>
        <v>0.71666666666666667</v>
      </c>
      <c r="P6" s="24">
        <v>70</v>
      </c>
      <c r="Q6" s="24">
        <v>19</v>
      </c>
      <c r="R6" s="24">
        <v>12</v>
      </c>
      <c r="S6" s="24">
        <v>6</v>
      </c>
      <c r="T6" s="24">
        <v>1</v>
      </c>
      <c r="U6" s="24">
        <v>5</v>
      </c>
      <c r="V6" s="26">
        <f t="shared" ref="V6:V11" si="9">U6/P6</f>
        <v>7.1428571428571425E-2</v>
      </c>
    </row>
    <row r="7" spans="1:22" ht="15.75" customHeight="1" thickBot="1" x14ac:dyDescent="0.3">
      <c r="A7" s="33" t="s">
        <v>8</v>
      </c>
      <c r="B7" s="24">
        <v>49</v>
      </c>
      <c r="C7" s="24">
        <v>212</v>
      </c>
      <c r="D7" s="24">
        <v>78</v>
      </c>
      <c r="E7" s="24">
        <v>38</v>
      </c>
      <c r="F7" s="24">
        <v>7</v>
      </c>
      <c r="G7" s="24">
        <v>33</v>
      </c>
      <c r="H7" s="25">
        <f t="shared" si="7"/>
        <v>0.67346938775510201</v>
      </c>
      <c r="I7" s="24">
        <v>60</v>
      </c>
      <c r="J7" s="24">
        <v>122</v>
      </c>
      <c r="K7" s="24">
        <v>79</v>
      </c>
      <c r="L7" s="24">
        <v>32</v>
      </c>
      <c r="M7" s="24">
        <v>11</v>
      </c>
      <c r="N7" s="24">
        <v>36</v>
      </c>
      <c r="O7" s="25">
        <f t="shared" si="8"/>
        <v>0.6</v>
      </c>
      <c r="P7" s="24">
        <v>70</v>
      </c>
      <c r="Q7" s="24">
        <v>36</v>
      </c>
      <c r="R7" s="24">
        <v>30</v>
      </c>
      <c r="S7" s="24">
        <v>7</v>
      </c>
      <c r="T7" s="24">
        <v>4</v>
      </c>
      <c r="U7" s="24">
        <v>18</v>
      </c>
      <c r="V7" s="26">
        <f t="shared" si="9"/>
        <v>0.25714285714285712</v>
      </c>
    </row>
    <row r="8" spans="1:22" ht="15.75" customHeight="1" thickBot="1" x14ac:dyDescent="0.3">
      <c r="A8" s="20" t="s">
        <v>34</v>
      </c>
      <c r="B8" s="13">
        <v>20</v>
      </c>
      <c r="C8" s="15">
        <v>150</v>
      </c>
      <c r="D8" s="15">
        <v>50</v>
      </c>
      <c r="E8" s="15">
        <v>30</v>
      </c>
      <c r="F8" s="15">
        <v>8</v>
      </c>
      <c r="G8" s="15">
        <v>12</v>
      </c>
      <c r="H8" s="11">
        <f t="shared" si="7"/>
        <v>0.6</v>
      </c>
      <c r="I8" s="13">
        <v>25</v>
      </c>
      <c r="J8" s="15">
        <v>168</v>
      </c>
      <c r="K8" s="15">
        <v>68</v>
      </c>
      <c r="L8" s="15">
        <v>41</v>
      </c>
      <c r="M8" s="15">
        <v>7</v>
      </c>
      <c r="N8" s="15">
        <v>20</v>
      </c>
      <c r="O8" s="11">
        <f t="shared" ref="O8:O11" si="10">N8/I8</f>
        <v>0.8</v>
      </c>
      <c r="P8" s="13">
        <v>25</v>
      </c>
      <c r="Q8" s="15">
        <v>88</v>
      </c>
      <c r="R8" s="15">
        <v>56</v>
      </c>
      <c r="S8" s="15">
        <v>32</v>
      </c>
      <c r="T8" s="15">
        <v>3</v>
      </c>
      <c r="U8" s="15">
        <v>21</v>
      </c>
      <c r="V8" s="11">
        <f t="shared" si="9"/>
        <v>0.84</v>
      </c>
    </row>
    <row r="9" spans="1:22" ht="15.75" customHeight="1" thickBot="1" x14ac:dyDescent="0.3">
      <c r="A9" s="20" t="s">
        <v>79</v>
      </c>
      <c r="B9" s="13" t="s">
        <v>2</v>
      </c>
      <c r="C9" s="13" t="s">
        <v>2</v>
      </c>
      <c r="D9" s="13" t="s">
        <v>2</v>
      </c>
      <c r="E9" s="13" t="s">
        <v>2</v>
      </c>
      <c r="F9" s="13" t="s">
        <v>2</v>
      </c>
      <c r="G9" s="13" t="s">
        <v>2</v>
      </c>
      <c r="H9" s="11" t="s">
        <v>2</v>
      </c>
      <c r="I9" s="13">
        <v>30</v>
      </c>
      <c r="J9" s="15">
        <v>141</v>
      </c>
      <c r="K9" s="15">
        <v>63</v>
      </c>
      <c r="L9" s="15">
        <v>33</v>
      </c>
      <c r="M9" s="15">
        <v>6</v>
      </c>
      <c r="N9" s="15">
        <v>24</v>
      </c>
      <c r="O9" s="11">
        <f t="shared" si="10"/>
        <v>0.8</v>
      </c>
      <c r="P9" s="13">
        <v>27</v>
      </c>
      <c r="Q9" s="15">
        <v>83</v>
      </c>
      <c r="R9" s="15">
        <v>43</v>
      </c>
      <c r="S9" s="15">
        <v>18</v>
      </c>
      <c r="T9" s="15">
        <v>2</v>
      </c>
      <c r="U9" s="15">
        <v>23</v>
      </c>
      <c r="V9" s="11">
        <f t="shared" si="9"/>
        <v>0.85185185185185186</v>
      </c>
    </row>
    <row r="10" spans="1:22" ht="15.75" customHeight="1" thickBot="1" x14ac:dyDescent="0.3">
      <c r="A10" s="20" t="s">
        <v>80</v>
      </c>
      <c r="B10" s="13">
        <v>20</v>
      </c>
      <c r="C10" s="15">
        <v>161</v>
      </c>
      <c r="D10" s="15">
        <v>44</v>
      </c>
      <c r="E10" s="15">
        <v>28</v>
      </c>
      <c r="F10" s="15">
        <v>1</v>
      </c>
      <c r="G10" s="15">
        <v>15</v>
      </c>
      <c r="H10" s="11">
        <f t="shared" si="7"/>
        <v>0.75</v>
      </c>
      <c r="I10" s="13">
        <v>30</v>
      </c>
      <c r="J10" s="15">
        <v>128</v>
      </c>
      <c r="K10" s="15">
        <v>61</v>
      </c>
      <c r="L10" s="15">
        <v>38</v>
      </c>
      <c r="M10" s="15">
        <v>6</v>
      </c>
      <c r="N10" s="15">
        <v>17</v>
      </c>
      <c r="O10" s="11">
        <f t="shared" si="10"/>
        <v>0.56666666666666665</v>
      </c>
      <c r="P10" s="13">
        <v>30</v>
      </c>
      <c r="Q10" s="15">
        <v>86</v>
      </c>
      <c r="R10" s="15">
        <v>52</v>
      </c>
      <c r="S10" s="15">
        <v>31</v>
      </c>
      <c r="T10" s="15">
        <v>3</v>
      </c>
      <c r="U10" s="15">
        <v>18</v>
      </c>
      <c r="V10" s="11">
        <f t="shared" si="9"/>
        <v>0.6</v>
      </c>
    </row>
    <row r="11" spans="1:22" ht="15.75" customHeight="1" thickBot="1" x14ac:dyDescent="0.3">
      <c r="A11" s="6" t="s">
        <v>4</v>
      </c>
      <c r="B11" s="4">
        <f>SUM(B4,B8:B10)</f>
        <v>162</v>
      </c>
      <c r="C11" s="4">
        <f t="shared" ref="C11:G11" si="11">SUM(C4,C8:C10)</f>
        <v>837</v>
      </c>
      <c r="D11" s="4">
        <f t="shared" si="11"/>
        <v>309</v>
      </c>
      <c r="E11" s="4">
        <f t="shared" si="11"/>
        <v>168</v>
      </c>
      <c r="F11" s="4">
        <f t="shared" si="11"/>
        <v>28</v>
      </c>
      <c r="G11" s="4">
        <f t="shared" si="11"/>
        <v>113</v>
      </c>
      <c r="H11" s="10">
        <f t="shared" si="7"/>
        <v>0.69753086419753085</v>
      </c>
      <c r="I11" s="4">
        <f>SUM(I4,I8:I10)</f>
        <v>205</v>
      </c>
      <c r="J11" s="4">
        <f t="shared" ref="J11" si="12">SUM(J4,J8:J10)</f>
        <v>659</v>
      </c>
      <c r="K11" s="4">
        <f t="shared" ref="K11" si="13">SUM(K4,K8:K10)</f>
        <v>345</v>
      </c>
      <c r="L11" s="4">
        <f t="shared" ref="L11:M11" si="14">SUM(L4,L8:L10)</f>
        <v>171</v>
      </c>
      <c r="M11" s="4">
        <f t="shared" si="14"/>
        <v>34</v>
      </c>
      <c r="N11" s="4">
        <f t="shared" ref="N11" si="15">SUM(N4,N8:N10)</f>
        <v>140</v>
      </c>
      <c r="O11" s="10">
        <f t="shared" si="10"/>
        <v>0.68292682926829273</v>
      </c>
      <c r="P11" s="4">
        <f t="shared" ref="P11:U11" si="16">SUM(P4,P8:P10)</f>
        <v>222</v>
      </c>
      <c r="Q11" s="4">
        <f t="shared" si="16"/>
        <v>312</v>
      </c>
      <c r="R11" s="4">
        <f t="shared" si="16"/>
        <v>193</v>
      </c>
      <c r="S11" s="4">
        <f t="shared" si="16"/>
        <v>94</v>
      </c>
      <c r="T11" s="4">
        <f t="shared" si="16"/>
        <v>13</v>
      </c>
      <c r="U11" s="4">
        <f t="shared" si="16"/>
        <v>85</v>
      </c>
      <c r="V11" s="34">
        <f t="shared" si="9"/>
        <v>0.38288288288288286</v>
      </c>
    </row>
    <row r="12" spans="1:22" ht="15.75" customHeight="1" x14ac:dyDescent="0.25">
      <c r="B12" s="21"/>
      <c r="C12" s="21"/>
      <c r="D12" s="21"/>
      <c r="E12" s="21"/>
      <c r="F12" s="21"/>
      <c r="G12" s="21"/>
      <c r="H12" s="22"/>
      <c r="I12" s="21"/>
      <c r="J12" s="21"/>
      <c r="K12" s="21"/>
      <c r="L12" s="21"/>
      <c r="M12" s="21"/>
      <c r="N12" s="21"/>
      <c r="O12" s="22"/>
      <c r="P12" s="21"/>
      <c r="Q12" s="21"/>
      <c r="R12" s="21"/>
      <c r="S12" s="21"/>
      <c r="T12" s="21"/>
      <c r="U12" s="21"/>
      <c r="V12" s="22"/>
    </row>
    <row r="13" spans="1:22" ht="50.1" customHeight="1" thickBot="1" x14ac:dyDescent="0.3">
      <c r="A13" s="37" t="s">
        <v>68</v>
      </c>
      <c r="B13" s="37"/>
      <c r="C13" s="37"/>
      <c r="D13" s="37"/>
      <c r="E13" s="37"/>
      <c r="F13" s="37"/>
      <c r="G13" s="37"/>
      <c r="H13" s="37"/>
      <c r="I13" s="37"/>
      <c r="J13" s="37"/>
      <c r="K13" s="37"/>
      <c r="L13" s="37"/>
      <c r="M13" s="37"/>
      <c r="N13" s="37"/>
      <c r="O13" s="37"/>
      <c r="P13" s="37"/>
      <c r="Q13" s="37"/>
      <c r="R13" s="37"/>
      <c r="S13" s="37"/>
      <c r="T13" s="37"/>
      <c r="U13" s="37"/>
      <c r="V13" s="37"/>
    </row>
    <row r="14" spans="1:22" ht="15.75" customHeight="1" thickBot="1" x14ac:dyDescent="0.3">
      <c r="A14" s="38" t="s">
        <v>3</v>
      </c>
      <c r="B14" s="40">
        <v>2020</v>
      </c>
      <c r="C14" s="41"/>
      <c r="D14" s="41"/>
      <c r="E14" s="41"/>
      <c r="F14" s="41"/>
      <c r="G14" s="41"/>
      <c r="H14" s="42"/>
      <c r="I14" s="40">
        <v>2021</v>
      </c>
      <c r="J14" s="41"/>
      <c r="K14" s="41"/>
      <c r="L14" s="41"/>
      <c r="M14" s="41"/>
      <c r="N14" s="41"/>
      <c r="O14" s="42"/>
      <c r="P14" s="43">
        <v>2022</v>
      </c>
      <c r="Q14" s="44"/>
      <c r="R14" s="44"/>
      <c r="S14" s="44"/>
      <c r="T14" s="44"/>
      <c r="U14" s="44"/>
      <c r="V14" s="45"/>
    </row>
    <row r="15" spans="1:22" ht="30" customHeight="1" thickBot="1" x14ac:dyDescent="0.3">
      <c r="A15" s="39"/>
      <c r="B15" s="8" t="s">
        <v>0</v>
      </c>
      <c r="C15" s="5" t="s">
        <v>1</v>
      </c>
      <c r="D15" s="5" t="s">
        <v>10</v>
      </c>
      <c r="E15" s="5" t="s">
        <v>11</v>
      </c>
      <c r="F15" s="5" t="s">
        <v>77</v>
      </c>
      <c r="G15" s="5" t="s">
        <v>12</v>
      </c>
      <c r="H15" s="9" t="s">
        <v>13</v>
      </c>
      <c r="I15" s="8" t="s">
        <v>0</v>
      </c>
      <c r="J15" s="5" t="s">
        <v>1</v>
      </c>
      <c r="K15" s="5" t="s">
        <v>10</v>
      </c>
      <c r="L15" s="5" t="s">
        <v>11</v>
      </c>
      <c r="M15" s="5" t="s">
        <v>77</v>
      </c>
      <c r="N15" s="5" t="s">
        <v>12</v>
      </c>
      <c r="O15" s="9" t="s">
        <v>13</v>
      </c>
      <c r="P15" s="8" t="s">
        <v>0</v>
      </c>
      <c r="Q15" s="5" t="s">
        <v>1</v>
      </c>
      <c r="R15" s="5" t="s">
        <v>10</v>
      </c>
      <c r="S15" s="5" t="s">
        <v>11</v>
      </c>
      <c r="T15" s="5" t="s">
        <v>77</v>
      </c>
      <c r="U15" s="5" t="s">
        <v>12</v>
      </c>
      <c r="V15" s="12" t="s">
        <v>13</v>
      </c>
    </row>
    <row r="16" spans="1:22" ht="15.75" customHeight="1" thickBot="1" x14ac:dyDescent="0.3">
      <c r="A16" s="20" t="s">
        <v>5</v>
      </c>
      <c r="B16" s="2">
        <f>SUM(B17:B19)</f>
        <v>38</v>
      </c>
      <c r="C16" s="2">
        <f t="shared" ref="C16:G16" si="17">SUM(C17:C19)</f>
        <v>32</v>
      </c>
      <c r="D16" s="2">
        <f t="shared" si="17"/>
        <v>32</v>
      </c>
      <c r="E16" s="2">
        <f t="shared" si="17"/>
        <v>7</v>
      </c>
      <c r="F16" s="2">
        <f t="shared" si="17"/>
        <v>4</v>
      </c>
      <c r="G16" s="2">
        <f t="shared" si="17"/>
        <v>21</v>
      </c>
      <c r="H16" s="11">
        <f>G16/B16</f>
        <v>0.55263157894736847</v>
      </c>
      <c r="I16" s="36" t="s">
        <v>2</v>
      </c>
      <c r="J16" s="36" t="s">
        <v>2</v>
      </c>
      <c r="K16" s="36" t="s">
        <v>2</v>
      </c>
      <c r="L16" s="36" t="s">
        <v>2</v>
      </c>
      <c r="M16" s="36" t="s">
        <v>2</v>
      </c>
      <c r="N16" s="36" t="s">
        <v>2</v>
      </c>
      <c r="O16" s="36" t="s">
        <v>2</v>
      </c>
      <c r="P16" s="36" t="s">
        <v>2</v>
      </c>
      <c r="Q16" s="36" t="s">
        <v>2</v>
      </c>
      <c r="R16" s="36" t="s">
        <v>2</v>
      </c>
      <c r="S16" s="36" t="s">
        <v>2</v>
      </c>
      <c r="T16" s="36" t="s">
        <v>2</v>
      </c>
      <c r="U16" s="36" t="s">
        <v>2</v>
      </c>
      <c r="V16" s="36" t="s">
        <v>2</v>
      </c>
    </row>
    <row r="17" spans="1:22" ht="15.75" customHeight="1" thickBot="1" x14ac:dyDescent="0.3">
      <c r="A17" s="33" t="s">
        <v>6</v>
      </c>
      <c r="B17" s="24" t="s">
        <v>2</v>
      </c>
      <c r="C17" s="24" t="s">
        <v>2</v>
      </c>
      <c r="D17" s="24" t="s">
        <v>2</v>
      </c>
      <c r="E17" s="24" t="s">
        <v>2</v>
      </c>
      <c r="F17" s="24" t="s">
        <v>2</v>
      </c>
      <c r="G17" s="24" t="s">
        <v>2</v>
      </c>
      <c r="H17" s="25" t="s">
        <v>2</v>
      </c>
      <c r="I17" s="25" t="s">
        <v>2</v>
      </c>
      <c r="J17" s="25" t="s">
        <v>2</v>
      </c>
      <c r="K17" s="25" t="s">
        <v>2</v>
      </c>
      <c r="L17" s="25" t="s">
        <v>2</v>
      </c>
      <c r="M17" s="25" t="s">
        <v>2</v>
      </c>
      <c r="N17" s="25" t="s">
        <v>2</v>
      </c>
      <c r="O17" s="25" t="s">
        <v>2</v>
      </c>
      <c r="P17" s="25" t="s">
        <v>2</v>
      </c>
      <c r="Q17" s="25" t="s">
        <v>2</v>
      </c>
      <c r="R17" s="25" t="s">
        <v>2</v>
      </c>
      <c r="S17" s="25" t="s">
        <v>2</v>
      </c>
      <c r="T17" s="25" t="s">
        <v>2</v>
      </c>
      <c r="U17" s="25" t="s">
        <v>2</v>
      </c>
      <c r="V17" s="25" t="s">
        <v>2</v>
      </c>
    </row>
    <row r="18" spans="1:22" ht="15.75" customHeight="1" thickBot="1" x14ac:dyDescent="0.3">
      <c r="A18" s="33" t="s">
        <v>7</v>
      </c>
      <c r="B18" s="24">
        <v>7</v>
      </c>
      <c r="C18" s="24">
        <v>10</v>
      </c>
      <c r="D18" s="24">
        <v>10</v>
      </c>
      <c r="E18" s="24">
        <v>2</v>
      </c>
      <c r="F18" s="24">
        <v>2</v>
      </c>
      <c r="G18" s="24">
        <v>6</v>
      </c>
      <c r="H18" s="25">
        <f t="shared" ref="H18:H20" si="18">G18/B18</f>
        <v>0.8571428571428571</v>
      </c>
      <c r="I18" s="25" t="s">
        <v>2</v>
      </c>
      <c r="J18" s="25" t="s">
        <v>2</v>
      </c>
      <c r="K18" s="25" t="s">
        <v>2</v>
      </c>
      <c r="L18" s="25" t="s">
        <v>2</v>
      </c>
      <c r="M18" s="25" t="s">
        <v>2</v>
      </c>
      <c r="N18" s="25" t="s">
        <v>2</v>
      </c>
      <c r="O18" s="25" t="s">
        <v>2</v>
      </c>
      <c r="P18" s="25" t="s">
        <v>2</v>
      </c>
      <c r="Q18" s="25" t="s">
        <v>2</v>
      </c>
      <c r="R18" s="25" t="s">
        <v>2</v>
      </c>
      <c r="S18" s="25" t="s">
        <v>2</v>
      </c>
      <c r="T18" s="25" t="s">
        <v>2</v>
      </c>
      <c r="U18" s="25" t="s">
        <v>2</v>
      </c>
      <c r="V18" s="25" t="s">
        <v>2</v>
      </c>
    </row>
    <row r="19" spans="1:22" ht="15.75" customHeight="1" thickBot="1" x14ac:dyDescent="0.3">
      <c r="A19" s="33" t="s">
        <v>8</v>
      </c>
      <c r="B19" s="24">
        <v>31</v>
      </c>
      <c r="C19" s="24">
        <v>22</v>
      </c>
      <c r="D19" s="24">
        <v>22</v>
      </c>
      <c r="E19" s="24">
        <v>5</v>
      </c>
      <c r="F19" s="24">
        <v>2</v>
      </c>
      <c r="G19" s="24">
        <v>15</v>
      </c>
      <c r="H19" s="26">
        <f t="shared" si="18"/>
        <v>0.4838709677419355</v>
      </c>
      <c r="I19" s="25" t="s">
        <v>2</v>
      </c>
      <c r="J19" s="25" t="s">
        <v>2</v>
      </c>
      <c r="K19" s="25" t="s">
        <v>2</v>
      </c>
      <c r="L19" s="25" t="s">
        <v>2</v>
      </c>
      <c r="M19" s="25" t="s">
        <v>2</v>
      </c>
      <c r="N19" s="25" t="s">
        <v>2</v>
      </c>
      <c r="O19" s="25" t="s">
        <v>2</v>
      </c>
      <c r="P19" s="25" t="s">
        <v>2</v>
      </c>
      <c r="Q19" s="25" t="s">
        <v>2</v>
      </c>
      <c r="R19" s="25" t="s">
        <v>2</v>
      </c>
      <c r="S19" s="25" t="s">
        <v>2</v>
      </c>
      <c r="T19" s="25" t="s">
        <v>2</v>
      </c>
      <c r="U19" s="25" t="s">
        <v>2</v>
      </c>
      <c r="V19" s="25" t="s">
        <v>2</v>
      </c>
    </row>
    <row r="20" spans="1:22" ht="15.75" customHeight="1" thickBot="1" x14ac:dyDescent="0.3">
      <c r="A20" s="6" t="s">
        <v>4</v>
      </c>
      <c r="B20" s="4">
        <f>B16</f>
        <v>38</v>
      </c>
      <c r="C20" s="4">
        <f t="shared" ref="C20:G20" si="19">C16</f>
        <v>32</v>
      </c>
      <c r="D20" s="4">
        <f t="shared" si="19"/>
        <v>32</v>
      </c>
      <c r="E20" s="4">
        <f t="shared" si="19"/>
        <v>7</v>
      </c>
      <c r="F20" s="4">
        <f t="shared" si="19"/>
        <v>4</v>
      </c>
      <c r="G20" s="4">
        <f t="shared" si="19"/>
        <v>21</v>
      </c>
      <c r="H20" s="10">
        <f t="shared" si="18"/>
        <v>0.55263157894736847</v>
      </c>
      <c r="I20" s="4" t="str">
        <f>I16</f>
        <v>-</v>
      </c>
      <c r="J20" s="4" t="str">
        <f t="shared" ref="J20:O20" si="20">J16</f>
        <v>-</v>
      </c>
      <c r="K20" s="4" t="str">
        <f t="shared" si="20"/>
        <v>-</v>
      </c>
      <c r="L20" s="4" t="str">
        <f t="shared" si="20"/>
        <v>-</v>
      </c>
      <c r="M20" s="4" t="str">
        <f t="shared" si="20"/>
        <v>-</v>
      </c>
      <c r="N20" s="4" t="str">
        <f t="shared" si="20"/>
        <v>-</v>
      </c>
      <c r="O20" s="10" t="str">
        <f t="shared" si="20"/>
        <v>-</v>
      </c>
      <c r="P20" s="4" t="str">
        <f>P16</f>
        <v>-</v>
      </c>
      <c r="Q20" s="4" t="str">
        <f t="shared" ref="Q20:V20" si="21">Q16</f>
        <v>-</v>
      </c>
      <c r="R20" s="4" t="str">
        <f t="shared" si="21"/>
        <v>-</v>
      </c>
      <c r="S20" s="4" t="str">
        <f t="shared" si="21"/>
        <v>-</v>
      </c>
      <c r="T20" s="4" t="str">
        <f t="shared" si="21"/>
        <v>-</v>
      </c>
      <c r="U20" s="4" t="str">
        <f t="shared" si="21"/>
        <v>-</v>
      </c>
      <c r="V20" s="10" t="str">
        <f t="shared" si="21"/>
        <v>-</v>
      </c>
    </row>
    <row r="21" spans="1:22" ht="15.75" customHeight="1" x14ac:dyDescent="0.25"/>
    <row r="22" spans="1:22" ht="50.1" customHeight="1" thickBot="1" x14ac:dyDescent="0.3">
      <c r="A22" s="37" t="s">
        <v>58</v>
      </c>
      <c r="B22" s="37"/>
      <c r="C22" s="37"/>
      <c r="D22" s="37"/>
      <c r="E22" s="37"/>
      <c r="F22" s="37"/>
      <c r="G22" s="37"/>
      <c r="H22" s="37"/>
      <c r="I22" s="37"/>
      <c r="J22" s="37"/>
      <c r="K22" s="37"/>
      <c r="L22" s="37"/>
      <c r="M22" s="37"/>
      <c r="N22" s="37"/>
      <c r="O22" s="37"/>
      <c r="P22" s="37"/>
      <c r="Q22" s="37"/>
      <c r="R22" s="37"/>
      <c r="S22" s="37"/>
      <c r="T22" s="37"/>
      <c r="U22" s="37"/>
      <c r="V22" s="37"/>
    </row>
    <row r="23" spans="1:22" ht="15.75" customHeight="1" thickBot="1" x14ac:dyDescent="0.3">
      <c r="A23" s="38" t="s">
        <v>3</v>
      </c>
      <c r="B23" s="40">
        <v>2020</v>
      </c>
      <c r="C23" s="41"/>
      <c r="D23" s="41"/>
      <c r="E23" s="41"/>
      <c r="F23" s="41"/>
      <c r="G23" s="41"/>
      <c r="H23" s="42"/>
      <c r="I23" s="40">
        <v>2021</v>
      </c>
      <c r="J23" s="41"/>
      <c r="K23" s="41"/>
      <c r="L23" s="41"/>
      <c r="M23" s="41"/>
      <c r="N23" s="41"/>
      <c r="O23" s="42"/>
      <c r="P23" s="43">
        <v>2022</v>
      </c>
      <c r="Q23" s="44"/>
      <c r="R23" s="44"/>
      <c r="S23" s="44"/>
      <c r="T23" s="44"/>
      <c r="U23" s="44"/>
      <c r="V23" s="45"/>
    </row>
    <row r="24" spans="1:22" ht="30" customHeight="1" thickBot="1" x14ac:dyDescent="0.3">
      <c r="A24" s="39"/>
      <c r="B24" s="8" t="s">
        <v>0</v>
      </c>
      <c r="C24" s="5" t="s">
        <v>1</v>
      </c>
      <c r="D24" s="5" t="s">
        <v>10</v>
      </c>
      <c r="E24" s="5" t="s">
        <v>11</v>
      </c>
      <c r="F24" s="5" t="s">
        <v>77</v>
      </c>
      <c r="G24" s="5" t="s">
        <v>12</v>
      </c>
      <c r="H24" s="9" t="s">
        <v>13</v>
      </c>
      <c r="I24" s="8" t="s">
        <v>0</v>
      </c>
      <c r="J24" s="5" t="s">
        <v>1</v>
      </c>
      <c r="K24" s="5" t="s">
        <v>10</v>
      </c>
      <c r="L24" s="5" t="s">
        <v>11</v>
      </c>
      <c r="M24" s="5" t="s">
        <v>77</v>
      </c>
      <c r="N24" s="5" t="s">
        <v>12</v>
      </c>
      <c r="O24" s="9" t="s">
        <v>13</v>
      </c>
      <c r="P24" s="8" t="s">
        <v>0</v>
      </c>
      <c r="Q24" s="5" t="s">
        <v>1</v>
      </c>
      <c r="R24" s="5" t="s">
        <v>10</v>
      </c>
      <c r="S24" s="5" t="s">
        <v>11</v>
      </c>
      <c r="T24" s="5" t="s">
        <v>77</v>
      </c>
      <c r="U24" s="5" t="s">
        <v>12</v>
      </c>
      <c r="V24" s="12" t="s">
        <v>13</v>
      </c>
    </row>
    <row r="25" spans="1:22" ht="15.75" customHeight="1" thickBot="1" x14ac:dyDescent="0.3">
      <c r="A25" s="20" t="s">
        <v>59</v>
      </c>
      <c r="B25" s="13">
        <v>20</v>
      </c>
      <c r="C25" s="15">
        <v>24</v>
      </c>
      <c r="D25" s="15">
        <v>9</v>
      </c>
      <c r="E25" s="15">
        <v>0</v>
      </c>
      <c r="F25" s="15">
        <v>0</v>
      </c>
      <c r="G25" s="15">
        <v>9</v>
      </c>
      <c r="H25" s="26">
        <f t="shared" ref="H25:H26" si="22">G25/B25</f>
        <v>0.45</v>
      </c>
      <c r="I25" s="13">
        <v>15</v>
      </c>
      <c r="J25" s="15">
        <v>9</v>
      </c>
      <c r="K25" s="15">
        <v>4</v>
      </c>
      <c r="L25" s="15">
        <v>0</v>
      </c>
      <c r="M25" s="15">
        <v>0</v>
      </c>
      <c r="N25" s="15">
        <v>4</v>
      </c>
      <c r="O25" s="26">
        <f t="shared" ref="O25:O28" si="23">N25/I25</f>
        <v>0.26666666666666666</v>
      </c>
      <c r="P25" s="13">
        <v>15</v>
      </c>
      <c r="Q25" s="15">
        <v>10</v>
      </c>
      <c r="R25" s="15">
        <v>8</v>
      </c>
      <c r="S25" s="15">
        <v>0</v>
      </c>
      <c r="T25" s="15">
        <v>0</v>
      </c>
      <c r="U25" s="15">
        <v>8</v>
      </c>
      <c r="V25" s="11">
        <f t="shared" ref="V25:V28" si="24">U25/P25</f>
        <v>0.53333333333333333</v>
      </c>
    </row>
    <row r="26" spans="1:22" ht="15.75" customHeight="1" thickBot="1" x14ac:dyDescent="0.3">
      <c r="A26" s="20" t="s">
        <v>60</v>
      </c>
      <c r="B26" s="13">
        <v>40</v>
      </c>
      <c r="C26" s="15">
        <v>25</v>
      </c>
      <c r="D26" s="13">
        <v>7</v>
      </c>
      <c r="E26" s="13">
        <v>0</v>
      </c>
      <c r="F26" s="13">
        <v>1</v>
      </c>
      <c r="G26" s="13">
        <v>6</v>
      </c>
      <c r="H26" s="26">
        <f t="shared" si="22"/>
        <v>0.15</v>
      </c>
      <c r="I26" s="13">
        <v>10</v>
      </c>
      <c r="J26" s="15">
        <v>3</v>
      </c>
      <c r="K26" s="13">
        <v>1</v>
      </c>
      <c r="L26" s="13">
        <v>0</v>
      </c>
      <c r="M26" s="13">
        <v>0</v>
      </c>
      <c r="N26" s="13">
        <v>1</v>
      </c>
      <c r="O26" s="26">
        <f t="shared" si="23"/>
        <v>0.1</v>
      </c>
      <c r="P26" s="13">
        <v>13</v>
      </c>
      <c r="Q26" s="15">
        <v>5</v>
      </c>
      <c r="R26" s="13">
        <v>2</v>
      </c>
      <c r="S26" s="13">
        <v>0</v>
      </c>
      <c r="T26" s="13">
        <v>0</v>
      </c>
      <c r="U26" s="13">
        <v>2</v>
      </c>
      <c r="V26" s="26">
        <f t="shared" si="24"/>
        <v>0.15384615384615385</v>
      </c>
    </row>
    <row r="27" spans="1:22" ht="15.75" customHeight="1" thickBot="1" x14ac:dyDescent="0.3">
      <c r="A27" s="20" t="s">
        <v>61</v>
      </c>
      <c r="B27" s="13">
        <v>20</v>
      </c>
      <c r="C27" s="15">
        <v>13</v>
      </c>
      <c r="D27" s="15">
        <v>0</v>
      </c>
      <c r="E27" s="15">
        <v>0</v>
      </c>
      <c r="F27" s="15">
        <v>0</v>
      </c>
      <c r="G27" s="15">
        <v>0</v>
      </c>
      <c r="H27" s="26">
        <f t="shared" ref="H27:H28" si="25">G27/B27</f>
        <v>0</v>
      </c>
      <c r="I27" s="13">
        <v>10</v>
      </c>
      <c r="J27" s="15">
        <v>3</v>
      </c>
      <c r="K27" s="15">
        <v>1</v>
      </c>
      <c r="L27" s="15">
        <v>0</v>
      </c>
      <c r="M27" s="15">
        <v>0</v>
      </c>
      <c r="N27" s="15">
        <v>1</v>
      </c>
      <c r="O27" s="26">
        <f t="shared" si="23"/>
        <v>0.1</v>
      </c>
      <c r="P27" s="13">
        <v>10</v>
      </c>
      <c r="Q27" s="15">
        <v>4</v>
      </c>
      <c r="R27" s="15">
        <v>1</v>
      </c>
      <c r="S27" s="15">
        <v>0</v>
      </c>
      <c r="T27" s="15">
        <v>0</v>
      </c>
      <c r="U27" s="15">
        <v>1</v>
      </c>
      <c r="V27" s="26">
        <f t="shared" si="24"/>
        <v>0.1</v>
      </c>
    </row>
    <row r="28" spans="1:22" ht="15.75" customHeight="1" thickBot="1" x14ac:dyDescent="0.3">
      <c r="A28" s="6" t="s">
        <v>4</v>
      </c>
      <c r="B28" s="4">
        <f>SUM(B25:B27)</f>
        <v>80</v>
      </c>
      <c r="C28" s="4">
        <f t="shared" ref="C28:G28" si="26">SUM(C25:C27)</f>
        <v>62</v>
      </c>
      <c r="D28" s="4">
        <f t="shared" si="26"/>
        <v>16</v>
      </c>
      <c r="E28" s="4">
        <f t="shared" si="26"/>
        <v>0</v>
      </c>
      <c r="F28" s="4">
        <f t="shared" si="26"/>
        <v>1</v>
      </c>
      <c r="G28" s="4">
        <f t="shared" si="26"/>
        <v>15</v>
      </c>
      <c r="H28" s="34">
        <f t="shared" si="25"/>
        <v>0.1875</v>
      </c>
      <c r="I28" s="4">
        <f>SUM(I25:I27)</f>
        <v>35</v>
      </c>
      <c r="J28" s="4">
        <f t="shared" ref="J28" si="27">SUM(J25:J27)</f>
        <v>15</v>
      </c>
      <c r="K28" s="4">
        <f t="shared" ref="K28" si="28">SUM(K25:K27)</f>
        <v>6</v>
      </c>
      <c r="L28" s="4">
        <f t="shared" ref="L28:M28" si="29">SUM(L25:L27)</f>
        <v>0</v>
      </c>
      <c r="M28" s="4">
        <f t="shared" si="29"/>
        <v>0</v>
      </c>
      <c r="N28" s="4">
        <f t="shared" ref="N28" si="30">SUM(N25:N27)</f>
        <v>6</v>
      </c>
      <c r="O28" s="34">
        <f t="shared" si="23"/>
        <v>0.17142857142857143</v>
      </c>
      <c r="P28" s="4">
        <f>SUM(P25:P27)</f>
        <v>38</v>
      </c>
      <c r="Q28" s="4">
        <f t="shared" ref="Q28" si="31">SUM(Q25:Q27)</f>
        <v>19</v>
      </c>
      <c r="R28" s="4">
        <f t="shared" ref="R28" si="32">SUM(R25:R27)</f>
        <v>11</v>
      </c>
      <c r="S28" s="4">
        <f t="shared" ref="S28:T28" si="33">SUM(S25:S27)</f>
        <v>0</v>
      </c>
      <c r="T28" s="4">
        <f t="shared" si="33"/>
        <v>0</v>
      </c>
      <c r="U28" s="4">
        <f t="shared" ref="U28" si="34">SUM(U25:U27)</f>
        <v>11</v>
      </c>
      <c r="V28" s="34">
        <f t="shared" si="24"/>
        <v>0.28947368421052633</v>
      </c>
    </row>
    <row r="29" spans="1:22" ht="15.75" customHeight="1" x14ac:dyDescent="0.25"/>
    <row r="30" spans="1:22" x14ac:dyDescent="0.25">
      <c r="A30" s="23" t="s">
        <v>95</v>
      </c>
    </row>
    <row r="31" spans="1:22" ht="3" customHeight="1" x14ac:dyDescent="0.25"/>
    <row r="32" spans="1:22" x14ac:dyDescent="0.25">
      <c r="A32" s="23" t="s">
        <v>78</v>
      </c>
    </row>
  </sheetData>
  <mergeCells count="15">
    <mergeCell ref="A2:A3"/>
    <mergeCell ref="B2:H2"/>
    <mergeCell ref="I2:O2"/>
    <mergeCell ref="P2:V2"/>
    <mergeCell ref="A1:V1"/>
    <mergeCell ref="A22:V22"/>
    <mergeCell ref="A23:A24"/>
    <mergeCell ref="B23:H23"/>
    <mergeCell ref="I23:O23"/>
    <mergeCell ref="P23:V23"/>
    <mergeCell ref="A13:V13"/>
    <mergeCell ref="A14:A15"/>
    <mergeCell ref="B14:H14"/>
    <mergeCell ref="I14:O14"/>
    <mergeCell ref="P14:V14"/>
  </mergeCells>
  <pageMargins left="0.511811024" right="0.511811024" top="0.78740157499999996" bottom="0.78740157499999996" header="0.31496062000000002" footer="0.31496062000000002"/>
  <ignoredErrors>
    <ignoredError sqref="O11 V11 O4 H11 H4 H16:H20 H28 O28" formula="1"/>
    <ignoredError sqref="P11:U11 I11:L11 N11" formula="1" formulaRange="1"/>
    <ignoredError sqref="M1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dimension ref="A1:V32"/>
  <sheetViews>
    <sheetView showGridLines="0" zoomScale="85" zoomScaleNormal="85" workbookViewId="0">
      <selection activeCell="A33" sqref="A33"/>
    </sheetView>
  </sheetViews>
  <sheetFormatPr defaultRowHeight="15" x14ac:dyDescent="0.25"/>
  <cols>
    <col min="1" max="1" width="55.7109375" customWidth="1"/>
    <col min="2" max="3" width="8.7109375" customWidth="1"/>
    <col min="4" max="4" width="12.7109375" customWidth="1"/>
    <col min="5" max="5" width="8.7109375" customWidth="1"/>
    <col min="6" max="6" width="14.7109375" customWidth="1"/>
    <col min="7" max="7" width="12.7109375" customWidth="1"/>
    <col min="8" max="8" width="9.7109375" customWidth="1"/>
    <col min="9" max="10" width="8.7109375" customWidth="1"/>
    <col min="11" max="11" width="12.7109375" customWidth="1"/>
    <col min="12" max="12" width="8.7109375" customWidth="1"/>
    <col min="13" max="13" width="14.7109375" customWidth="1"/>
    <col min="14" max="14" width="12.7109375" customWidth="1"/>
    <col min="15" max="15" width="9.7109375" customWidth="1"/>
    <col min="16" max="17" width="8.7109375" customWidth="1"/>
    <col min="18" max="18" width="12.7109375" customWidth="1"/>
    <col min="19" max="19" width="8.7109375" customWidth="1"/>
    <col min="20" max="20" width="14.7109375" customWidth="1"/>
    <col min="21" max="21" width="12.7109375" customWidth="1"/>
    <col min="22" max="22" width="9.7109375" customWidth="1"/>
  </cols>
  <sheetData>
    <row r="1" spans="1:22" ht="50.1" customHeight="1" thickBot="1" x14ac:dyDescent="0.3">
      <c r="A1" s="37" t="s">
        <v>30</v>
      </c>
      <c r="B1" s="37"/>
      <c r="C1" s="37"/>
      <c r="D1" s="37"/>
      <c r="E1" s="37"/>
      <c r="F1" s="37"/>
      <c r="G1" s="37"/>
      <c r="H1" s="37"/>
      <c r="I1" s="37"/>
      <c r="J1" s="37"/>
      <c r="K1" s="37"/>
      <c r="L1" s="37"/>
      <c r="M1" s="37"/>
      <c r="N1" s="37"/>
      <c r="O1" s="37"/>
      <c r="P1" s="37"/>
      <c r="Q1" s="37"/>
      <c r="R1" s="37"/>
      <c r="S1" s="37"/>
      <c r="T1" s="37"/>
      <c r="U1" s="37"/>
      <c r="V1" s="37"/>
    </row>
    <row r="2" spans="1:22" ht="15.75" customHeight="1" thickBot="1" x14ac:dyDescent="0.3">
      <c r="A2" s="38" t="s">
        <v>3</v>
      </c>
      <c r="B2" s="40">
        <v>2020</v>
      </c>
      <c r="C2" s="41"/>
      <c r="D2" s="41"/>
      <c r="E2" s="41"/>
      <c r="F2" s="41"/>
      <c r="G2" s="41"/>
      <c r="H2" s="42"/>
      <c r="I2" s="40">
        <v>2021</v>
      </c>
      <c r="J2" s="41"/>
      <c r="K2" s="41"/>
      <c r="L2" s="41"/>
      <c r="M2" s="41"/>
      <c r="N2" s="41"/>
      <c r="O2" s="42"/>
      <c r="P2" s="43">
        <v>2022</v>
      </c>
      <c r="Q2" s="44"/>
      <c r="R2" s="44"/>
      <c r="S2" s="44"/>
      <c r="T2" s="44"/>
      <c r="U2" s="44"/>
      <c r="V2" s="45"/>
    </row>
    <row r="3" spans="1:22" ht="30" customHeight="1" thickBot="1" x14ac:dyDescent="0.3">
      <c r="A3" s="39"/>
      <c r="B3" s="8" t="s">
        <v>0</v>
      </c>
      <c r="C3" s="5" t="s">
        <v>1</v>
      </c>
      <c r="D3" s="5" t="s">
        <v>10</v>
      </c>
      <c r="E3" s="5" t="s">
        <v>11</v>
      </c>
      <c r="F3" s="5" t="s">
        <v>77</v>
      </c>
      <c r="G3" s="5" t="s">
        <v>12</v>
      </c>
      <c r="H3" s="9" t="s">
        <v>13</v>
      </c>
      <c r="I3" s="8" t="s">
        <v>0</v>
      </c>
      <c r="J3" s="5" t="s">
        <v>1</v>
      </c>
      <c r="K3" s="5" t="s">
        <v>10</v>
      </c>
      <c r="L3" s="5" t="s">
        <v>11</v>
      </c>
      <c r="M3" s="5" t="s">
        <v>77</v>
      </c>
      <c r="N3" s="5" t="s">
        <v>12</v>
      </c>
      <c r="O3" s="9" t="s">
        <v>13</v>
      </c>
      <c r="P3" s="8" t="s">
        <v>0</v>
      </c>
      <c r="Q3" s="5" t="s">
        <v>1</v>
      </c>
      <c r="R3" s="5" t="s">
        <v>10</v>
      </c>
      <c r="S3" s="5" t="s">
        <v>11</v>
      </c>
      <c r="T3" s="5" t="s">
        <v>77</v>
      </c>
      <c r="U3" s="5" t="s">
        <v>12</v>
      </c>
      <c r="V3" s="12" t="s">
        <v>13</v>
      </c>
    </row>
    <row r="4" spans="1:22" ht="15.75" customHeight="1" thickBot="1" x14ac:dyDescent="0.3">
      <c r="A4" s="20" t="s">
        <v>31</v>
      </c>
      <c r="B4" s="2">
        <f>SUM(B5:B7)</f>
        <v>94</v>
      </c>
      <c r="C4" s="2">
        <f t="shared" ref="C4:G4" si="0">SUM(C5:C7)</f>
        <v>382</v>
      </c>
      <c r="D4" s="2">
        <f t="shared" si="0"/>
        <v>143</v>
      </c>
      <c r="E4" s="2">
        <f t="shared" si="0"/>
        <v>81</v>
      </c>
      <c r="F4" s="2">
        <f t="shared" si="0"/>
        <v>8</v>
      </c>
      <c r="G4" s="2">
        <f t="shared" si="0"/>
        <v>55</v>
      </c>
      <c r="H4" s="11">
        <f>G4/B4</f>
        <v>0.58510638297872342</v>
      </c>
      <c r="I4" s="2">
        <f>SUM(I5:I7)</f>
        <v>150</v>
      </c>
      <c r="J4" s="2">
        <f t="shared" ref="J4" si="1">SUM(J5:J7)</f>
        <v>270</v>
      </c>
      <c r="K4" s="2">
        <f t="shared" ref="K4" si="2">SUM(K5:K7)</f>
        <v>165</v>
      </c>
      <c r="L4" s="2">
        <f t="shared" ref="L4:M4" si="3">SUM(L5:L7)</f>
        <v>74</v>
      </c>
      <c r="M4" s="2">
        <f t="shared" si="3"/>
        <v>22</v>
      </c>
      <c r="N4" s="2">
        <f t="shared" ref="N4" si="4">SUM(N5:N7)</f>
        <v>69</v>
      </c>
      <c r="O4" s="26">
        <f>N4/I4</f>
        <v>0.46</v>
      </c>
      <c r="P4" s="2">
        <f>SUM(P5:P7)</f>
        <v>150</v>
      </c>
      <c r="Q4" s="2">
        <f t="shared" ref="Q4" si="5">SUM(Q5:Q7)</f>
        <v>70</v>
      </c>
      <c r="R4" s="2">
        <f t="shared" ref="R4" si="6">SUM(R5:R7)</f>
        <v>46</v>
      </c>
      <c r="S4" s="2">
        <f t="shared" ref="S4:T4" si="7">SUM(S5:S7)</f>
        <v>24</v>
      </c>
      <c r="T4" s="2">
        <f t="shared" si="7"/>
        <v>3</v>
      </c>
      <c r="U4" s="2">
        <f t="shared" ref="U4" si="8">SUM(U5:U7)</f>
        <v>19</v>
      </c>
      <c r="V4" s="26">
        <f t="shared" ref="V4:V7" si="9">U4/P4</f>
        <v>0.12666666666666668</v>
      </c>
    </row>
    <row r="5" spans="1:22" ht="15.75" customHeight="1" thickBot="1" x14ac:dyDescent="0.3">
      <c r="A5" s="33" t="s">
        <v>6</v>
      </c>
      <c r="B5" s="24" t="s">
        <v>2</v>
      </c>
      <c r="C5" s="24" t="s">
        <v>2</v>
      </c>
      <c r="D5" s="24" t="s">
        <v>2</v>
      </c>
      <c r="E5" s="24" t="s">
        <v>2</v>
      </c>
      <c r="F5" s="24" t="s">
        <v>2</v>
      </c>
      <c r="G5" s="24" t="s">
        <v>2</v>
      </c>
      <c r="H5" s="24" t="s">
        <v>2</v>
      </c>
      <c r="I5" s="24" t="s">
        <v>2</v>
      </c>
      <c r="J5" s="24" t="s">
        <v>2</v>
      </c>
      <c r="K5" s="24" t="s">
        <v>2</v>
      </c>
      <c r="L5" s="24" t="s">
        <v>2</v>
      </c>
      <c r="M5" s="24" t="s">
        <v>2</v>
      </c>
      <c r="N5" s="24" t="s">
        <v>2</v>
      </c>
      <c r="O5" s="24" t="s">
        <v>2</v>
      </c>
      <c r="P5" s="24" t="s">
        <v>2</v>
      </c>
      <c r="Q5" s="24" t="s">
        <v>2</v>
      </c>
      <c r="R5" s="24" t="s">
        <v>2</v>
      </c>
      <c r="S5" s="24" t="s">
        <v>2</v>
      </c>
      <c r="T5" s="24" t="s">
        <v>2</v>
      </c>
      <c r="U5" s="24" t="s">
        <v>2</v>
      </c>
      <c r="V5" s="31" t="s">
        <v>2</v>
      </c>
    </row>
    <row r="6" spans="1:22" ht="15.75" customHeight="1" thickBot="1" x14ac:dyDescent="0.3">
      <c r="A6" s="33" t="s">
        <v>7</v>
      </c>
      <c r="B6" s="24">
        <v>56</v>
      </c>
      <c r="C6" s="24">
        <v>240</v>
      </c>
      <c r="D6" s="24">
        <v>87</v>
      </c>
      <c r="E6" s="24">
        <v>57</v>
      </c>
      <c r="F6" s="24">
        <v>7</v>
      </c>
      <c r="G6" s="24">
        <v>23</v>
      </c>
      <c r="H6" s="26">
        <f t="shared" ref="H6:H7" si="10">G6/B6</f>
        <v>0.4107142857142857</v>
      </c>
      <c r="I6" s="24">
        <v>80</v>
      </c>
      <c r="J6" s="24">
        <v>138</v>
      </c>
      <c r="K6" s="24">
        <v>90</v>
      </c>
      <c r="L6" s="24">
        <v>42</v>
      </c>
      <c r="M6" s="24">
        <v>14</v>
      </c>
      <c r="N6" s="24">
        <v>34</v>
      </c>
      <c r="O6" s="26">
        <f t="shared" ref="O6:O7" si="11">N6/I6</f>
        <v>0.42499999999999999</v>
      </c>
      <c r="P6" s="24">
        <v>80</v>
      </c>
      <c r="Q6" s="24">
        <v>44</v>
      </c>
      <c r="R6" s="24">
        <v>28</v>
      </c>
      <c r="S6" s="24">
        <v>14</v>
      </c>
      <c r="T6" s="24">
        <v>3</v>
      </c>
      <c r="U6" s="24">
        <v>11</v>
      </c>
      <c r="V6" s="26">
        <f t="shared" si="9"/>
        <v>0.13750000000000001</v>
      </c>
    </row>
    <row r="7" spans="1:22" ht="15.75" customHeight="1" thickBot="1" x14ac:dyDescent="0.3">
      <c r="A7" s="33" t="s">
        <v>8</v>
      </c>
      <c r="B7" s="24">
        <v>38</v>
      </c>
      <c r="C7" s="24">
        <v>142</v>
      </c>
      <c r="D7" s="24">
        <v>56</v>
      </c>
      <c r="E7" s="24">
        <v>24</v>
      </c>
      <c r="F7" s="24">
        <v>1</v>
      </c>
      <c r="G7" s="24">
        <v>32</v>
      </c>
      <c r="H7" s="25">
        <f t="shared" si="10"/>
        <v>0.84210526315789469</v>
      </c>
      <c r="I7" s="24">
        <v>70</v>
      </c>
      <c r="J7" s="24">
        <v>132</v>
      </c>
      <c r="K7" s="24">
        <v>75</v>
      </c>
      <c r="L7" s="24">
        <v>32</v>
      </c>
      <c r="M7" s="24">
        <v>8</v>
      </c>
      <c r="N7" s="24">
        <v>35</v>
      </c>
      <c r="O7" s="25">
        <f t="shared" si="11"/>
        <v>0.5</v>
      </c>
      <c r="P7" s="24">
        <v>70</v>
      </c>
      <c r="Q7" s="24">
        <v>26</v>
      </c>
      <c r="R7" s="24">
        <v>18</v>
      </c>
      <c r="S7" s="24">
        <v>10</v>
      </c>
      <c r="T7" s="24">
        <v>0</v>
      </c>
      <c r="U7" s="24">
        <v>8</v>
      </c>
      <c r="V7" s="26">
        <f t="shared" si="9"/>
        <v>0.11428571428571428</v>
      </c>
    </row>
    <row r="8" spans="1:22" ht="15.75" customHeight="1" thickBot="1" x14ac:dyDescent="0.3">
      <c r="A8" s="20" t="s">
        <v>32</v>
      </c>
      <c r="B8" s="13">
        <v>15</v>
      </c>
      <c r="C8" s="15">
        <v>123</v>
      </c>
      <c r="D8" s="15">
        <v>36</v>
      </c>
      <c r="E8" s="15">
        <v>24</v>
      </c>
      <c r="F8" s="15">
        <v>3</v>
      </c>
      <c r="G8" s="15">
        <v>9</v>
      </c>
      <c r="H8" s="11">
        <f>G8/B8</f>
        <v>0.6</v>
      </c>
      <c r="I8" s="13">
        <v>10</v>
      </c>
      <c r="J8" s="15">
        <v>52</v>
      </c>
      <c r="K8" s="15">
        <v>24</v>
      </c>
      <c r="L8" s="15">
        <v>13</v>
      </c>
      <c r="M8" s="15">
        <v>2</v>
      </c>
      <c r="N8" s="15">
        <v>9</v>
      </c>
      <c r="O8" s="11">
        <f>N8/I8</f>
        <v>0.9</v>
      </c>
      <c r="P8" s="13">
        <v>10</v>
      </c>
      <c r="Q8" s="15">
        <v>37</v>
      </c>
      <c r="R8" s="15">
        <v>16</v>
      </c>
      <c r="S8" s="15">
        <v>9</v>
      </c>
      <c r="T8" s="15">
        <v>3</v>
      </c>
      <c r="U8" s="15">
        <v>4</v>
      </c>
      <c r="V8" s="26">
        <f>U8/P8</f>
        <v>0.4</v>
      </c>
    </row>
    <row r="9" spans="1:22" ht="15.75" customHeight="1" thickBot="1" x14ac:dyDescent="0.3">
      <c r="A9" s="20" t="s">
        <v>81</v>
      </c>
      <c r="B9" s="13" t="s">
        <v>2</v>
      </c>
      <c r="C9" s="15" t="s">
        <v>2</v>
      </c>
      <c r="D9" s="15" t="s">
        <v>2</v>
      </c>
      <c r="E9" s="15" t="s">
        <v>2</v>
      </c>
      <c r="F9" s="15" t="s">
        <v>2</v>
      </c>
      <c r="G9" s="15" t="s">
        <v>2</v>
      </c>
      <c r="H9" s="2" t="s">
        <v>2</v>
      </c>
      <c r="I9" s="13">
        <v>20</v>
      </c>
      <c r="J9" s="15">
        <v>242</v>
      </c>
      <c r="K9" s="15">
        <v>73</v>
      </c>
      <c r="L9" s="15">
        <v>61</v>
      </c>
      <c r="M9" s="15">
        <v>2</v>
      </c>
      <c r="N9" s="15">
        <v>10</v>
      </c>
      <c r="O9" s="11">
        <f>N9/I9</f>
        <v>0.5</v>
      </c>
      <c r="P9" s="13">
        <v>25</v>
      </c>
      <c r="Q9" s="15">
        <v>175</v>
      </c>
      <c r="R9" s="15">
        <v>61</v>
      </c>
      <c r="S9" s="15">
        <v>43</v>
      </c>
      <c r="T9" s="15">
        <v>6</v>
      </c>
      <c r="U9" s="15">
        <v>12</v>
      </c>
      <c r="V9" s="26">
        <f>U9/P9</f>
        <v>0.48</v>
      </c>
    </row>
    <row r="10" spans="1:22" ht="15.75" customHeight="1" thickBot="1" x14ac:dyDescent="0.3">
      <c r="A10" s="20" t="s">
        <v>82</v>
      </c>
      <c r="B10" s="13">
        <v>15</v>
      </c>
      <c r="C10" s="13">
        <v>86</v>
      </c>
      <c r="D10" s="13">
        <v>33</v>
      </c>
      <c r="E10" s="13">
        <v>16</v>
      </c>
      <c r="F10" s="13">
        <v>4</v>
      </c>
      <c r="G10" s="13">
        <v>13</v>
      </c>
      <c r="H10" s="17">
        <f>G10/B10</f>
        <v>0.8666666666666667</v>
      </c>
      <c r="I10" s="13">
        <v>15</v>
      </c>
      <c r="J10" s="15">
        <v>58</v>
      </c>
      <c r="K10" s="15">
        <v>29</v>
      </c>
      <c r="L10" s="15">
        <v>16</v>
      </c>
      <c r="M10" s="15">
        <v>2</v>
      </c>
      <c r="N10" s="15">
        <v>11</v>
      </c>
      <c r="O10" s="11">
        <f>N10/I10</f>
        <v>0.73333333333333328</v>
      </c>
      <c r="P10" s="13">
        <v>20</v>
      </c>
      <c r="Q10" s="15">
        <v>49</v>
      </c>
      <c r="R10" s="15">
        <v>21</v>
      </c>
      <c r="S10" s="15">
        <v>8</v>
      </c>
      <c r="T10" s="15">
        <v>2</v>
      </c>
      <c r="U10" s="15">
        <v>11</v>
      </c>
      <c r="V10" s="11">
        <f>U10/P10</f>
        <v>0.55000000000000004</v>
      </c>
    </row>
    <row r="11" spans="1:22" ht="15.75" customHeight="1" thickBot="1" x14ac:dyDescent="0.3">
      <c r="A11" s="6" t="s">
        <v>4</v>
      </c>
      <c r="B11" s="4">
        <f>SUM(B4,B8:B10)</f>
        <v>124</v>
      </c>
      <c r="C11" s="4">
        <f t="shared" ref="C11:G11" si="12">SUM(C4,C8:C10)</f>
        <v>591</v>
      </c>
      <c r="D11" s="4">
        <f t="shared" si="12"/>
        <v>212</v>
      </c>
      <c r="E11" s="4">
        <f t="shared" si="12"/>
        <v>121</v>
      </c>
      <c r="F11" s="4">
        <f t="shared" si="12"/>
        <v>15</v>
      </c>
      <c r="G11" s="4">
        <f t="shared" si="12"/>
        <v>77</v>
      </c>
      <c r="H11" s="10">
        <f>G11/B11</f>
        <v>0.62096774193548387</v>
      </c>
      <c r="I11" s="4">
        <f>SUM(I4,I8:I10)</f>
        <v>195</v>
      </c>
      <c r="J11" s="4">
        <f t="shared" ref="J11" si="13">SUM(J4,J8:J10)</f>
        <v>622</v>
      </c>
      <c r="K11" s="4">
        <f t="shared" ref="K11" si="14">SUM(K4,K8:K10)</f>
        <v>291</v>
      </c>
      <c r="L11" s="4">
        <f t="shared" ref="L11:M11" si="15">SUM(L4,L8:L10)</f>
        <v>164</v>
      </c>
      <c r="M11" s="4">
        <f t="shared" si="15"/>
        <v>28</v>
      </c>
      <c r="N11" s="4">
        <f t="shared" ref="N11" si="16">SUM(N4,N8:N10)</f>
        <v>99</v>
      </c>
      <c r="O11" s="10">
        <f>N11/I11</f>
        <v>0.50769230769230766</v>
      </c>
      <c r="P11" s="4">
        <f t="shared" ref="P11:U11" si="17">SUM(P4,P8:P10)</f>
        <v>205</v>
      </c>
      <c r="Q11" s="4">
        <f t="shared" si="17"/>
        <v>331</v>
      </c>
      <c r="R11" s="4">
        <f t="shared" si="17"/>
        <v>144</v>
      </c>
      <c r="S11" s="4">
        <f t="shared" si="17"/>
        <v>84</v>
      </c>
      <c r="T11" s="4">
        <f t="shared" si="17"/>
        <v>14</v>
      </c>
      <c r="U11" s="4">
        <f t="shared" si="17"/>
        <v>46</v>
      </c>
      <c r="V11" s="34">
        <f>U11/P11</f>
        <v>0.22439024390243903</v>
      </c>
    </row>
    <row r="12" spans="1:22" ht="15.75" customHeight="1" x14ac:dyDescent="0.25"/>
    <row r="13" spans="1:22" ht="50.1" customHeight="1" thickBot="1" x14ac:dyDescent="0.3">
      <c r="A13" s="37" t="s">
        <v>67</v>
      </c>
      <c r="B13" s="37"/>
      <c r="C13" s="37"/>
      <c r="D13" s="37"/>
      <c r="E13" s="37"/>
      <c r="F13" s="37"/>
      <c r="G13" s="37"/>
      <c r="H13" s="37"/>
      <c r="I13" s="37"/>
      <c r="J13" s="37"/>
      <c r="K13" s="37"/>
      <c r="L13" s="37"/>
      <c r="M13" s="37"/>
      <c r="N13" s="37"/>
      <c r="O13" s="37"/>
      <c r="P13" s="37"/>
      <c r="Q13" s="37"/>
      <c r="R13" s="37"/>
      <c r="S13" s="37"/>
      <c r="T13" s="37"/>
      <c r="U13" s="37"/>
      <c r="V13" s="37"/>
    </row>
    <row r="14" spans="1:22" ht="15.75" customHeight="1" thickBot="1" x14ac:dyDescent="0.3">
      <c r="A14" s="38" t="s">
        <v>3</v>
      </c>
      <c r="B14" s="40">
        <v>2020</v>
      </c>
      <c r="C14" s="41"/>
      <c r="D14" s="41"/>
      <c r="E14" s="41"/>
      <c r="F14" s="41"/>
      <c r="G14" s="41"/>
      <c r="H14" s="42"/>
      <c r="I14" s="40">
        <v>2021</v>
      </c>
      <c r="J14" s="41"/>
      <c r="K14" s="41"/>
      <c r="L14" s="41"/>
      <c r="M14" s="41"/>
      <c r="N14" s="41"/>
      <c r="O14" s="42"/>
      <c r="P14" s="43">
        <v>2022</v>
      </c>
      <c r="Q14" s="44"/>
      <c r="R14" s="44"/>
      <c r="S14" s="44"/>
      <c r="T14" s="44"/>
      <c r="U14" s="44"/>
      <c r="V14" s="45"/>
    </row>
    <row r="15" spans="1:22" ht="30" customHeight="1" thickBot="1" x14ac:dyDescent="0.3">
      <c r="A15" s="39"/>
      <c r="B15" s="8" t="s">
        <v>0</v>
      </c>
      <c r="C15" s="5" t="s">
        <v>1</v>
      </c>
      <c r="D15" s="5" t="s">
        <v>10</v>
      </c>
      <c r="E15" s="5" t="s">
        <v>11</v>
      </c>
      <c r="F15" s="5" t="s">
        <v>77</v>
      </c>
      <c r="G15" s="5" t="s">
        <v>12</v>
      </c>
      <c r="H15" s="9" t="s">
        <v>13</v>
      </c>
      <c r="I15" s="8" t="s">
        <v>0</v>
      </c>
      <c r="J15" s="5" t="s">
        <v>1</v>
      </c>
      <c r="K15" s="5" t="s">
        <v>10</v>
      </c>
      <c r="L15" s="5" t="s">
        <v>11</v>
      </c>
      <c r="M15" s="5" t="s">
        <v>77</v>
      </c>
      <c r="N15" s="5" t="s">
        <v>12</v>
      </c>
      <c r="O15" s="9" t="s">
        <v>13</v>
      </c>
      <c r="P15" s="8" t="s">
        <v>0</v>
      </c>
      <c r="Q15" s="5" t="s">
        <v>1</v>
      </c>
      <c r="R15" s="5" t="s">
        <v>10</v>
      </c>
      <c r="S15" s="5" t="s">
        <v>11</v>
      </c>
      <c r="T15" s="5" t="s">
        <v>77</v>
      </c>
      <c r="U15" s="5" t="s">
        <v>12</v>
      </c>
      <c r="V15" s="12" t="s">
        <v>13</v>
      </c>
    </row>
    <row r="16" spans="1:22" ht="15.75" customHeight="1" thickBot="1" x14ac:dyDescent="0.3">
      <c r="A16" s="20" t="s">
        <v>31</v>
      </c>
      <c r="B16" s="2">
        <f>SUM(B17:B19)</f>
        <v>55</v>
      </c>
      <c r="C16" s="2">
        <f t="shared" ref="C16:G16" si="18">SUM(C17:C19)</f>
        <v>10</v>
      </c>
      <c r="D16" s="2">
        <f t="shared" si="18"/>
        <v>10</v>
      </c>
      <c r="E16" s="2">
        <f t="shared" si="18"/>
        <v>3</v>
      </c>
      <c r="F16" s="2">
        <f t="shared" si="18"/>
        <v>1</v>
      </c>
      <c r="G16" s="2">
        <f t="shared" si="18"/>
        <v>6</v>
      </c>
      <c r="H16" s="26">
        <f>G16/B16</f>
        <v>0.10909090909090909</v>
      </c>
      <c r="I16" s="36" t="s">
        <v>2</v>
      </c>
      <c r="J16" s="36" t="s">
        <v>2</v>
      </c>
      <c r="K16" s="36" t="s">
        <v>2</v>
      </c>
      <c r="L16" s="36" t="s">
        <v>2</v>
      </c>
      <c r="M16" s="36" t="s">
        <v>2</v>
      </c>
      <c r="N16" s="36" t="s">
        <v>2</v>
      </c>
      <c r="O16" s="36" t="s">
        <v>2</v>
      </c>
      <c r="P16" s="36" t="s">
        <v>2</v>
      </c>
      <c r="Q16" s="36" t="s">
        <v>2</v>
      </c>
      <c r="R16" s="36" t="s">
        <v>2</v>
      </c>
      <c r="S16" s="36" t="s">
        <v>2</v>
      </c>
      <c r="T16" s="36" t="s">
        <v>2</v>
      </c>
      <c r="U16" s="36" t="s">
        <v>2</v>
      </c>
      <c r="V16" s="36" t="s">
        <v>2</v>
      </c>
    </row>
    <row r="17" spans="1:22" ht="15.75" customHeight="1" thickBot="1" x14ac:dyDescent="0.3">
      <c r="A17" s="33" t="s">
        <v>6</v>
      </c>
      <c r="B17" s="24" t="s">
        <v>2</v>
      </c>
      <c r="C17" s="24" t="s">
        <v>2</v>
      </c>
      <c r="D17" s="24" t="s">
        <v>2</v>
      </c>
      <c r="E17" s="24" t="s">
        <v>2</v>
      </c>
      <c r="F17" s="24" t="s">
        <v>2</v>
      </c>
      <c r="G17" s="24" t="s">
        <v>2</v>
      </c>
      <c r="H17" s="35" t="s">
        <v>2</v>
      </c>
      <c r="I17" s="25" t="s">
        <v>2</v>
      </c>
      <c r="J17" s="25" t="s">
        <v>2</v>
      </c>
      <c r="K17" s="25" t="s">
        <v>2</v>
      </c>
      <c r="L17" s="25" t="s">
        <v>2</v>
      </c>
      <c r="M17" s="25" t="s">
        <v>2</v>
      </c>
      <c r="N17" s="25" t="s">
        <v>2</v>
      </c>
      <c r="O17" s="25" t="s">
        <v>2</v>
      </c>
      <c r="P17" s="25" t="s">
        <v>2</v>
      </c>
      <c r="Q17" s="25" t="s">
        <v>2</v>
      </c>
      <c r="R17" s="25" t="s">
        <v>2</v>
      </c>
      <c r="S17" s="25" t="s">
        <v>2</v>
      </c>
      <c r="T17" s="25" t="s">
        <v>2</v>
      </c>
      <c r="U17" s="25" t="s">
        <v>2</v>
      </c>
      <c r="V17" s="25" t="s">
        <v>2</v>
      </c>
    </row>
    <row r="18" spans="1:22" ht="15.75" customHeight="1" thickBot="1" x14ac:dyDescent="0.3">
      <c r="A18" s="33" t="s">
        <v>7</v>
      </c>
      <c r="B18" s="24">
        <v>23</v>
      </c>
      <c r="C18" s="24">
        <v>5</v>
      </c>
      <c r="D18" s="24">
        <v>5</v>
      </c>
      <c r="E18" s="24">
        <v>2</v>
      </c>
      <c r="F18" s="24">
        <v>1</v>
      </c>
      <c r="G18" s="24">
        <v>2</v>
      </c>
      <c r="H18" s="26">
        <f t="shared" ref="H18:H19" si="19">G18/B18</f>
        <v>8.6956521739130432E-2</v>
      </c>
      <c r="I18" s="25" t="s">
        <v>2</v>
      </c>
      <c r="J18" s="25" t="s">
        <v>2</v>
      </c>
      <c r="K18" s="25" t="s">
        <v>2</v>
      </c>
      <c r="L18" s="25" t="s">
        <v>2</v>
      </c>
      <c r="M18" s="25" t="s">
        <v>2</v>
      </c>
      <c r="N18" s="25" t="s">
        <v>2</v>
      </c>
      <c r="O18" s="25" t="s">
        <v>2</v>
      </c>
      <c r="P18" s="25" t="s">
        <v>2</v>
      </c>
      <c r="Q18" s="25" t="s">
        <v>2</v>
      </c>
      <c r="R18" s="25" t="s">
        <v>2</v>
      </c>
      <c r="S18" s="25" t="s">
        <v>2</v>
      </c>
      <c r="T18" s="25" t="s">
        <v>2</v>
      </c>
      <c r="U18" s="25" t="s">
        <v>2</v>
      </c>
      <c r="V18" s="25" t="s">
        <v>2</v>
      </c>
    </row>
    <row r="19" spans="1:22" ht="15.75" customHeight="1" thickBot="1" x14ac:dyDescent="0.3">
      <c r="A19" s="33" t="s">
        <v>8</v>
      </c>
      <c r="B19" s="24">
        <v>32</v>
      </c>
      <c r="C19" s="24">
        <v>5</v>
      </c>
      <c r="D19" s="24">
        <v>5</v>
      </c>
      <c r="E19" s="24">
        <v>1</v>
      </c>
      <c r="F19" s="24">
        <v>0</v>
      </c>
      <c r="G19" s="24">
        <v>4</v>
      </c>
      <c r="H19" s="26">
        <f t="shared" si="19"/>
        <v>0.125</v>
      </c>
      <c r="I19" s="25" t="s">
        <v>2</v>
      </c>
      <c r="J19" s="25" t="s">
        <v>2</v>
      </c>
      <c r="K19" s="25" t="s">
        <v>2</v>
      </c>
      <c r="L19" s="25" t="s">
        <v>2</v>
      </c>
      <c r="M19" s="25" t="s">
        <v>2</v>
      </c>
      <c r="N19" s="25" t="s">
        <v>2</v>
      </c>
      <c r="O19" s="25" t="s">
        <v>2</v>
      </c>
      <c r="P19" s="25" t="s">
        <v>2</v>
      </c>
      <c r="Q19" s="25" t="s">
        <v>2</v>
      </c>
      <c r="R19" s="25" t="s">
        <v>2</v>
      </c>
      <c r="S19" s="25" t="s">
        <v>2</v>
      </c>
      <c r="T19" s="25" t="s">
        <v>2</v>
      </c>
      <c r="U19" s="25" t="s">
        <v>2</v>
      </c>
      <c r="V19" s="25" t="s">
        <v>2</v>
      </c>
    </row>
    <row r="20" spans="1:22" ht="15.75" customHeight="1" thickBot="1" x14ac:dyDescent="0.3">
      <c r="A20" s="6" t="s">
        <v>4</v>
      </c>
      <c r="B20" s="4">
        <f>B16</f>
        <v>55</v>
      </c>
      <c r="C20" s="4">
        <f t="shared" ref="C20:H20" si="20">C16</f>
        <v>10</v>
      </c>
      <c r="D20" s="4">
        <f t="shared" si="20"/>
        <v>10</v>
      </c>
      <c r="E20" s="4">
        <f t="shared" si="20"/>
        <v>3</v>
      </c>
      <c r="F20" s="4">
        <f t="shared" si="20"/>
        <v>1</v>
      </c>
      <c r="G20" s="4">
        <f t="shared" si="20"/>
        <v>6</v>
      </c>
      <c r="H20" s="34">
        <f t="shared" si="20"/>
        <v>0.10909090909090909</v>
      </c>
      <c r="I20" s="4" t="str">
        <f>I16</f>
        <v>-</v>
      </c>
      <c r="J20" s="4" t="str">
        <f t="shared" ref="J20:O20" si="21">J16</f>
        <v>-</v>
      </c>
      <c r="K20" s="4" t="str">
        <f t="shared" si="21"/>
        <v>-</v>
      </c>
      <c r="L20" s="4" t="str">
        <f t="shared" si="21"/>
        <v>-</v>
      </c>
      <c r="M20" s="4" t="str">
        <f t="shared" si="21"/>
        <v>-</v>
      </c>
      <c r="N20" s="4" t="str">
        <f t="shared" si="21"/>
        <v>-</v>
      </c>
      <c r="O20" s="10" t="str">
        <f t="shared" si="21"/>
        <v>-</v>
      </c>
      <c r="P20" s="4" t="str">
        <f>P16</f>
        <v>-</v>
      </c>
      <c r="Q20" s="4" t="str">
        <f t="shared" ref="Q20:V20" si="22">Q16</f>
        <v>-</v>
      </c>
      <c r="R20" s="4" t="str">
        <f t="shared" si="22"/>
        <v>-</v>
      </c>
      <c r="S20" s="4" t="str">
        <f t="shared" si="22"/>
        <v>-</v>
      </c>
      <c r="T20" s="4" t="str">
        <f t="shared" si="22"/>
        <v>-</v>
      </c>
      <c r="U20" s="4" t="str">
        <f t="shared" si="22"/>
        <v>-</v>
      </c>
      <c r="V20" s="10" t="str">
        <f t="shared" si="22"/>
        <v>-</v>
      </c>
    </row>
    <row r="21" spans="1:22" ht="15.75" customHeight="1" x14ac:dyDescent="0.25"/>
    <row r="22" spans="1:22" ht="50.1" customHeight="1" thickBot="1" x14ac:dyDescent="0.3">
      <c r="A22" s="37" t="s">
        <v>56</v>
      </c>
      <c r="B22" s="37"/>
      <c r="C22" s="37"/>
      <c r="D22" s="37"/>
      <c r="E22" s="37"/>
      <c r="F22" s="37"/>
      <c r="G22" s="37"/>
      <c r="H22" s="37"/>
      <c r="I22" s="37"/>
      <c r="J22" s="37"/>
      <c r="K22" s="37"/>
      <c r="L22" s="37"/>
      <c r="M22" s="37"/>
      <c r="N22" s="37"/>
      <c r="O22" s="37"/>
      <c r="P22" s="37"/>
      <c r="Q22" s="37"/>
      <c r="R22" s="37"/>
      <c r="S22" s="37"/>
      <c r="T22" s="37"/>
      <c r="U22" s="37"/>
      <c r="V22" s="37"/>
    </row>
    <row r="23" spans="1:22" ht="15.75" customHeight="1" thickBot="1" x14ac:dyDescent="0.3">
      <c r="A23" s="38" t="s">
        <v>3</v>
      </c>
      <c r="B23" s="40">
        <v>2020</v>
      </c>
      <c r="C23" s="41"/>
      <c r="D23" s="41"/>
      <c r="E23" s="41"/>
      <c r="F23" s="41"/>
      <c r="G23" s="41"/>
      <c r="H23" s="42"/>
      <c r="I23" s="40">
        <v>2021</v>
      </c>
      <c r="J23" s="41"/>
      <c r="K23" s="41"/>
      <c r="L23" s="41"/>
      <c r="M23" s="41"/>
      <c r="N23" s="41"/>
      <c r="O23" s="42"/>
      <c r="P23" s="43">
        <v>2022</v>
      </c>
      <c r="Q23" s="44"/>
      <c r="R23" s="44"/>
      <c r="S23" s="44"/>
      <c r="T23" s="44"/>
      <c r="U23" s="44"/>
      <c r="V23" s="45"/>
    </row>
    <row r="24" spans="1:22" ht="30" customHeight="1" thickBot="1" x14ac:dyDescent="0.3">
      <c r="A24" s="39"/>
      <c r="B24" s="8" t="s">
        <v>0</v>
      </c>
      <c r="C24" s="5" t="s">
        <v>1</v>
      </c>
      <c r="D24" s="5" t="s">
        <v>10</v>
      </c>
      <c r="E24" s="5" t="s">
        <v>11</v>
      </c>
      <c r="F24" s="5" t="s">
        <v>77</v>
      </c>
      <c r="G24" s="5" t="s">
        <v>12</v>
      </c>
      <c r="H24" s="9" t="s">
        <v>13</v>
      </c>
      <c r="I24" s="8" t="s">
        <v>0</v>
      </c>
      <c r="J24" s="5" t="s">
        <v>1</v>
      </c>
      <c r="K24" s="5" t="s">
        <v>10</v>
      </c>
      <c r="L24" s="5" t="s">
        <v>11</v>
      </c>
      <c r="M24" s="5" t="s">
        <v>77</v>
      </c>
      <c r="N24" s="5" t="s">
        <v>12</v>
      </c>
      <c r="O24" s="9" t="s">
        <v>13</v>
      </c>
      <c r="P24" s="8" t="s">
        <v>0</v>
      </c>
      <c r="Q24" s="5" t="s">
        <v>1</v>
      </c>
      <c r="R24" s="5" t="s">
        <v>10</v>
      </c>
      <c r="S24" s="5" t="s">
        <v>11</v>
      </c>
      <c r="T24" s="5" t="s">
        <v>77</v>
      </c>
      <c r="U24" s="5" t="s">
        <v>12</v>
      </c>
      <c r="V24" s="12" t="s">
        <v>13</v>
      </c>
    </row>
    <row r="25" spans="1:22" ht="15.75" customHeight="1" thickBot="1" x14ac:dyDescent="0.3">
      <c r="A25" s="20" t="s">
        <v>57</v>
      </c>
      <c r="B25" s="13">
        <v>5</v>
      </c>
      <c r="C25" s="15">
        <v>6</v>
      </c>
      <c r="D25" s="15">
        <v>2</v>
      </c>
      <c r="E25" s="15">
        <v>0</v>
      </c>
      <c r="F25" s="15">
        <v>1</v>
      </c>
      <c r="G25" s="15">
        <v>1</v>
      </c>
      <c r="H25" s="26">
        <f>G25/B25</f>
        <v>0.2</v>
      </c>
      <c r="I25" s="13">
        <v>10</v>
      </c>
      <c r="J25" s="15">
        <v>0</v>
      </c>
      <c r="K25" s="15">
        <v>0</v>
      </c>
      <c r="L25" s="15">
        <v>0</v>
      </c>
      <c r="M25" s="15">
        <v>0</v>
      </c>
      <c r="N25" s="15">
        <v>0</v>
      </c>
      <c r="O25" s="26">
        <f>N25/I25</f>
        <v>0</v>
      </c>
      <c r="P25" s="13">
        <v>10</v>
      </c>
      <c r="Q25" s="15">
        <v>1</v>
      </c>
      <c r="R25" s="15">
        <v>0</v>
      </c>
      <c r="S25" s="15">
        <v>0</v>
      </c>
      <c r="T25" s="15">
        <v>0</v>
      </c>
      <c r="U25" s="15">
        <v>0</v>
      </c>
      <c r="V25" s="26">
        <f>U25/P25</f>
        <v>0</v>
      </c>
    </row>
    <row r="26" spans="1:22" ht="15.75" customHeight="1" thickBot="1" x14ac:dyDescent="0.3">
      <c r="A26" s="20" t="s">
        <v>83</v>
      </c>
      <c r="B26" s="13">
        <v>40</v>
      </c>
      <c r="C26" s="15">
        <v>38</v>
      </c>
      <c r="D26" s="15">
        <v>13</v>
      </c>
      <c r="E26" s="15">
        <v>0</v>
      </c>
      <c r="F26" s="15">
        <v>1</v>
      </c>
      <c r="G26" s="15">
        <v>12</v>
      </c>
      <c r="H26" s="26">
        <f>G26/B26</f>
        <v>0.3</v>
      </c>
      <c r="I26" s="13">
        <v>20</v>
      </c>
      <c r="J26" s="15">
        <v>7</v>
      </c>
      <c r="K26" s="15">
        <v>2</v>
      </c>
      <c r="L26" s="15">
        <v>0</v>
      </c>
      <c r="M26" s="15">
        <v>0</v>
      </c>
      <c r="N26" s="15">
        <v>2</v>
      </c>
      <c r="O26" s="26">
        <f>N26/I26</f>
        <v>0.1</v>
      </c>
      <c r="P26" s="13">
        <v>15</v>
      </c>
      <c r="Q26" s="15">
        <v>12</v>
      </c>
      <c r="R26" s="15">
        <v>3</v>
      </c>
      <c r="S26" s="15">
        <v>0</v>
      </c>
      <c r="T26" s="15">
        <v>0</v>
      </c>
      <c r="U26" s="15">
        <v>3</v>
      </c>
      <c r="V26" s="26">
        <f>U26/P26</f>
        <v>0.2</v>
      </c>
    </row>
    <row r="27" spans="1:22" ht="15.75" customHeight="1" thickBot="1" x14ac:dyDescent="0.3">
      <c r="A27" s="20" t="s">
        <v>84</v>
      </c>
      <c r="B27" s="13">
        <v>15</v>
      </c>
      <c r="C27" s="15">
        <v>5</v>
      </c>
      <c r="D27" s="13">
        <v>2</v>
      </c>
      <c r="E27" s="13">
        <v>0</v>
      </c>
      <c r="F27" s="13">
        <v>0</v>
      </c>
      <c r="G27" s="13">
        <v>2</v>
      </c>
      <c r="H27" s="26">
        <f>G27/B27</f>
        <v>0.13333333333333333</v>
      </c>
      <c r="I27" s="13">
        <v>15</v>
      </c>
      <c r="J27" s="15">
        <v>2</v>
      </c>
      <c r="K27" s="13">
        <v>0</v>
      </c>
      <c r="L27" s="13">
        <v>0</v>
      </c>
      <c r="M27" s="13">
        <v>0</v>
      </c>
      <c r="N27" s="13">
        <v>0</v>
      </c>
      <c r="O27" s="26">
        <f>N27/I27</f>
        <v>0</v>
      </c>
      <c r="P27" s="13">
        <v>10</v>
      </c>
      <c r="Q27" s="15">
        <v>4</v>
      </c>
      <c r="R27" s="13">
        <v>1</v>
      </c>
      <c r="S27" s="13">
        <v>0</v>
      </c>
      <c r="T27" s="13">
        <v>0</v>
      </c>
      <c r="U27" s="13">
        <v>1</v>
      </c>
      <c r="V27" s="26">
        <f>U27/P27</f>
        <v>0.1</v>
      </c>
    </row>
    <row r="28" spans="1:22" ht="15.75" customHeight="1" thickBot="1" x14ac:dyDescent="0.3">
      <c r="A28" s="6" t="s">
        <v>4</v>
      </c>
      <c r="B28" s="4">
        <f>SUM(B25:B27)</f>
        <v>60</v>
      </c>
      <c r="C28" s="4">
        <f t="shared" ref="C28:G28" si="23">SUM(C25:C27)</f>
        <v>49</v>
      </c>
      <c r="D28" s="4">
        <f t="shared" si="23"/>
        <v>17</v>
      </c>
      <c r="E28" s="4">
        <f t="shared" si="23"/>
        <v>0</v>
      </c>
      <c r="F28" s="4">
        <f t="shared" si="23"/>
        <v>2</v>
      </c>
      <c r="G28" s="4">
        <f t="shared" si="23"/>
        <v>15</v>
      </c>
      <c r="H28" s="34">
        <f>G28/B28</f>
        <v>0.25</v>
      </c>
      <c r="I28" s="4">
        <f>SUM(I25:I27)</f>
        <v>45</v>
      </c>
      <c r="J28" s="4">
        <f t="shared" ref="J28" si="24">SUM(J25:J27)</f>
        <v>9</v>
      </c>
      <c r="K28" s="4">
        <f t="shared" ref="K28" si="25">SUM(K25:K27)</f>
        <v>2</v>
      </c>
      <c r="L28" s="4">
        <f t="shared" ref="L28:M28" si="26">SUM(L25:L27)</f>
        <v>0</v>
      </c>
      <c r="M28" s="4">
        <f t="shared" si="26"/>
        <v>0</v>
      </c>
      <c r="N28" s="4">
        <f t="shared" ref="N28" si="27">SUM(N25:N27)</f>
        <v>2</v>
      </c>
      <c r="O28" s="34">
        <f>N28/I28</f>
        <v>4.4444444444444446E-2</v>
      </c>
      <c r="P28" s="4">
        <f>SUM(P25:P27)</f>
        <v>35</v>
      </c>
      <c r="Q28" s="4">
        <f t="shared" ref="Q28" si="28">SUM(Q25:Q27)</f>
        <v>17</v>
      </c>
      <c r="R28" s="4">
        <f t="shared" ref="R28" si="29">SUM(R25:R27)</f>
        <v>4</v>
      </c>
      <c r="S28" s="4">
        <f t="shared" ref="S28:T28" si="30">SUM(S25:S27)</f>
        <v>0</v>
      </c>
      <c r="T28" s="4">
        <f t="shared" si="30"/>
        <v>0</v>
      </c>
      <c r="U28" s="4">
        <f t="shared" ref="U28" si="31">SUM(U25:U27)</f>
        <v>4</v>
      </c>
      <c r="V28" s="34">
        <f>U28/P28</f>
        <v>0.11428571428571428</v>
      </c>
    </row>
    <row r="30" spans="1:22" x14ac:dyDescent="0.25">
      <c r="A30" s="23" t="s">
        <v>95</v>
      </c>
    </row>
    <row r="31" spans="1:22" ht="3" customHeight="1" x14ac:dyDescent="0.25"/>
    <row r="32" spans="1:22" x14ac:dyDescent="0.25">
      <c r="A32" s="23" t="s">
        <v>78</v>
      </c>
    </row>
  </sheetData>
  <sortState ref="A25:V27">
    <sortCondition ref="A25"/>
  </sortState>
  <mergeCells count="15">
    <mergeCell ref="A2:A3"/>
    <mergeCell ref="B2:H2"/>
    <mergeCell ref="I2:O2"/>
    <mergeCell ref="P2:V2"/>
    <mergeCell ref="A1:V1"/>
    <mergeCell ref="A22:V22"/>
    <mergeCell ref="A23:A24"/>
    <mergeCell ref="B23:H23"/>
    <mergeCell ref="I23:O23"/>
    <mergeCell ref="P23:V23"/>
    <mergeCell ref="A13:V13"/>
    <mergeCell ref="A14:A15"/>
    <mergeCell ref="B14:H14"/>
    <mergeCell ref="I14:O14"/>
    <mergeCell ref="P14:V14"/>
  </mergeCells>
  <pageMargins left="0.511811024" right="0.511811024" top="0.78740157499999996" bottom="0.78740157499999996" header="0.31496062000000002" footer="0.31496062000000002"/>
  <ignoredErrors>
    <ignoredError sqref="P11:U11" formulaRange="1"/>
    <ignoredError sqref="O4 H11 O11 H4 H16 O28 H28" formula="1"/>
    <ignoredError sqref="I11:N11"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11</vt:i4>
      </vt:variant>
    </vt:vector>
  </HeadingPairs>
  <TitlesOfParts>
    <vt:vector size="11" baseType="lpstr">
      <vt:lpstr>CFCAf</vt:lpstr>
      <vt:lpstr>CFTCI</vt:lpstr>
      <vt:lpstr>CFPPTS</vt:lpstr>
      <vt:lpstr>IHAC-CJA</vt:lpstr>
      <vt:lpstr>CFCS</vt:lpstr>
      <vt:lpstr>CFDT</vt:lpstr>
      <vt:lpstr>IHAC-CPF</vt:lpstr>
      <vt:lpstr>CFCAm</vt:lpstr>
      <vt:lpstr>CFAC</vt:lpstr>
      <vt:lpstr>CFCHS</vt:lpstr>
      <vt:lpstr>IHAC-CSC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PEREIRA MESQUITA</dc:creator>
  <cp:lastModifiedBy>RODRIGO PEREIRA MESQUITA</cp:lastModifiedBy>
  <dcterms:created xsi:type="dcterms:W3CDTF">2022-08-23T19:28:29Z</dcterms:created>
  <dcterms:modified xsi:type="dcterms:W3CDTF">2023-09-27T17:54:15Z</dcterms:modified>
</cp:coreProperties>
</file>